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-gr\OneDrive\Dokumenter\Fredrikshald\2018\Sammenlagt\"/>
    </mc:Choice>
  </mc:AlternateContent>
  <xr:revisionPtr revIDLastSave="0" documentId="13_ncr:1_{04260BD4-44D8-499A-9A9C-A4A8F9D65630}" xr6:coauthVersionLast="40" xr6:coauthVersionMax="40" xr10:uidLastSave="{00000000-0000-0000-0000-000000000000}"/>
  <bookViews>
    <workbookView xWindow="525" yWindow="30" windowWidth="19830" windowHeight="8040" xr2:uid="{00000000-000D-0000-FFFF-FFFF00000000}"/>
  </bookViews>
  <sheets>
    <sheet name="Registrering" sheetId="1" r:id="rId1"/>
    <sheet name="Rangering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" i="1" l="1"/>
  <c r="V5" i="1"/>
  <c r="V7" i="1"/>
  <c r="V8" i="1"/>
  <c r="V9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7" i="1"/>
  <c r="V48" i="1"/>
  <c r="V49" i="1"/>
  <c r="V50" i="1" l="1"/>
  <c r="T50" i="1"/>
  <c r="R50" i="1"/>
  <c r="T49" i="1"/>
  <c r="R49" i="1"/>
  <c r="Z48" i="1"/>
  <c r="T48" i="1"/>
  <c r="R48" i="1"/>
  <c r="T47" i="1"/>
  <c r="R47" i="1"/>
  <c r="V3" i="1" l="1"/>
  <c r="W4" i="1" l="1"/>
  <c r="W8" i="1"/>
  <c r="W12" i="1"/>
  <c r="W16" i="1"/>
  <c r="W20" i="1"/>
  <c r="W24" i="1"/>
  <c r="W28" i="1"/>
  <c r="W32" i="1"/>
  <c r="W36" i="1"/>
  <c r="W40" i="1"/>
  <c r="W44" i="1"/>
  <c r="W48" i="1"/>
  <c r="W13" i="1"/>
  <c r="W21" i="1"/>
  <c r="W25" i="1"/>
  <c r="W33" i="1"/>
  <c r="W41" i="1"/>
  <c r="W45" i="1"/>
  <c r="W3" i="1"/>
  <c r="W10" i="1"/>
  <c r="W18" i="1"/>
  <c r="W26" i="1"/>
  <c r="W34" i="1"/>
  <c r="W42" i="1"/>
  <c r="W5" i="1"/>
  <c r="W6" i="1"/>
  <c r="W7" i="1"/>
  <c r="W11" i="1"/>
  <c r="W15" i="1"/>
  <c r="W19" i="1"/>
  <c r="W23" i="1"/>
  <c r="W27" i="1"/>
  <c r="W31" i="1"/>
  <c r="W35" i="1"/>
  <c r="W39" i="1"/>
  <c r="W43" i="1"/>
  <c r="W47" i="1"/>
  <c r="W9" i="1"/>
  <c r="W17" i="1"/>
  <c r="W29" i="1"/>
  <c r="W37" i="1"/>
  <c r="W49" i="1"/>
  <c r="W14" i="1"/>
  <c r="W22" i="1"/>
  <c r="W30" i="1"/>
  <c r="W38" i="1"/>
  <c r="W46" i="1"/>
  <c r="R42" i="1"/>
  <c r="T42" i="1"/>
  <c r="R38" i="1"/>
  <c r="T38" i="1"/>
  <c r="R34" i="1"/>
  <c r="T34" i="1"/>
  <c r="R30" i="1"/>
  <c r="T30" i="1"/>
  <c r="R26" i="1"/>
  <c r="T26" i="1"/>
  <c r="R22" i="1"/>
  <c r="T22" i="1"/>
  <c r="R18" i="1"/>
  <c r="T18" i="1"/>
  <c r="R14" i="1"/>
  <c r="T14" i="1"/>
  <c r="R11" i="1" l="1"/>
  <c r="R39" i="1"/>
  <c r="R17" i="1"/>
  <c r="R9" i="1"/>
  <c r="R5" i="1"/>
  <c r="R4" i="1"/>
  <c r="R7" i="1"/>
  <c r="R8" i="1"/>
  <c r="R12" i="1"/>
  <c r="R13" i="1"/>
  <c r="R15" i="1"/>
  <c r="R19" i="1"/>
  <c r="R24" i="1"/>
  <c r="R25" i="1"/>
  <c r="R28" i="1"/>
  <c r="R29" i="1"/>
  <c r="R31" i="1"/>
  <c r="R32" i="1"/>
  <c r="R33" i="1"/>
  <c r="R36" i="1"/>
  <c r="R37" i="1"/>
  <c r="R41" i="1"/>
  <c r="R43" i="1"/>
  <c r="R44" i="1"/>
  <c r="R45" i="1"/>
  <c r="R40" i="1" l="1"/>
  <c r="R35" i="1"/>
  <c r="R23" i="1"/>
  <c r="R21" i="1"/>
  <c r="Z8" i="1"/>
  <c r="R27" i="1"/>
  <c r="R20" i="1"/>
  <c r="R16" i="1"/>
  <c r="Z12" i="1"/>
  <c r="Z4" i="1"/>
  <c r="R3" i="1"/>
  <c r="T3" i="1"/>
  <c r="S47" i="1" l="1"/>
  <c r="S41" i="1"/>
  <c r="S36" i="1"/>
  <c r="S31" i="1"/>
  <c r="S25" i="1"/>
  <c r="S20" i="1"/>
  <c r="S15" i="1"/>
  <c r="S9" i="1"/>
  <c r="S4" i="1"/>
  <c r="S45" i="1"/>
  <c r="S35" i="1"/>
  <c r="S24" i="1"/>
  <c r="S13" i="1"/>
  <c r="S8" i="1"/>
  <c r="S44" i="1"/>
  <c r="S39" i="1"/>
  <c r="S28" i="1"/>
  <c r="S17" i="1"/>
  <c r="S7" i="1"/>
  <c r="S48" i="1"/>
  <c r="S43" i="1"/>
  <c r="S37" i="1"/>
  <c r="S32" i="1"/>
  <c r="S27" i="1"/>
  <c r="S21" i="1"/>
  <c r="S16" i="1"/>
  <c r="S11" i="1"/>
  <c r="S5" i="1"/>
  <c r="S40" i="1"/>
  <c r="S29" i="1"/>
  <c r="S19" i="1"/>
  <c r="S3" i="1"/>
  <c r="S49" i="1"/>
  <c r="S33" i="1"/>
  <c r="S23" i="1"/>
  <c r="S12" i="1"/>
  <c r="S50" i="1"/>
  <c r="S38" i="1"/>
  <c r="S42" i="1"/>
  <c r="S30" i="1"/>
  <c r="S26" i="1"/>
  <c r="S22" i="1"/>
  <c r="S34" i="1"/>
  <c r="S18" i="1"/>
  <c r="S14" i="1"/>
  <c r="Z20" i="1"/>
  <c r="T4" i="1"/>
  <c r="T5" i="1"/>
  <c r="T7" i="1"/>
  <c r="T8" i="1"/>
  <c r="T9" i="1"/>
  <c r="T11" i="1"/>
  <c r="T12" i="1"/>
  <c r="T13" i="1"/>
  <c r="T15" i="1"/>
  <c r="T16" i="1"/>
  <c r="T17" i="1"/>
  <c r="T19" i="1"/>
  <c r="T20" i="1"/>
  <c r="T21" i="1"/>
  <c r="T23" i="1"/>
  <c r="T24" i="1"/>
  <c r="T25" i="1"/>
  <c r="T27" i="1"/>
  <c r="T28" i="1"/>
  <c r="T29" i="1"/>
  <c r="T31" i="1"/>
  <c r="T32" i="1"/>
  <c r="T33" i="1"/>
  <c r="T35" i="1"/>
  <c r="T36" i="1"/>
  <c r="T37" i="1"/>
  <c r="T39" i="1"/>
  <c r="Z16" i="1"/>
  <c r="Z24" i="1"/>
  <c r="Z28" i="1"/>
  <c r="Z32" i="1"/>
  <c r="Z36" i="1"/>
  <c r="Z40" i="1"/>
  <c r="T40" i="1"/>
  <c r="T41" i="1"/>
  <c r="T43" i="1"/>
  <c r="T44" i="1"/>
  <c r="Z44" i="1"/>
  <c r="T45" i="1"/>
  <c r="AA48" i="1" l="1"/>
  <c r="U6" i="1"/>
  <c r="AA32" i="1"/>
  <c r="U45" i="1"/>
  <c r="U10" i="1"/>
  <c r="U33" i="1"/>
  <c r="U23" i="1"/>
  <c r="U17" i="1"/>
  <c r="U34" i="1"/>
  <c r="U38" i="1"/>
  <c r="U48" i="1"/>
  <c r="AA44" i="1"/>
  <c r="U40" i="1"/>
  <c r="AA28" i="1"/>
  <c r="U37" i="1"/>
  <c r="U32" i="1"/>
  <c r="U27" i="1"/>
  <c r="U21" i="1"/>
  <c r="U16" i="1"/>
  <c r="U11" i="1"/>
  <c r="U5" i="1"/>
  <c r="C13" i="2"/>
  <c r="C8" i="2"/>
  <c r="C10" i="2"/>
  <c r="C14" i="2"/>
  <c r="C7" i="2"/>
  <c r="C11" i="2"/>
  <c r="C15" i="2"/>
  <c r="C6" i="2"/>
  <c r="C12" i="2"/>
  <c r="C9" i="2"/>
  <c r="AA8" i="1"/>
  <c r="U22" i="1"/>
  <c r="U18" i="1"/>
  <c r="U49" i="1"/>
  <c r="U39" i="1"/>
  <c r="U7" i="1"/>
  <c r="AA40" i="1"/>
  <c r="AA24" i="1"/>
  <c r="U25" i="1"/>
  <c r="U20" i="1"/>
  <c r="U15" i="1"/>
  <c r="U9" i="1"/>
  <c r="U4" i="1"/>
  <c r="AA12" i="1"/>
  <c r="U26" i="1"/>
  <c r="U14" i="1"/>
  <c r="U3" i="1"/>
  <c r="U41" i="1"/>
  <c r="U28" i="1"/>
  <c r="U12" i="1"/>
  <c r="U44" i="1"/>
  <c r="U36" i="1"/>
  <c r="U31" i="1"/>
  <c r="U43" i="1"/>
  <c r="AA36" i="1"/>
  <c r="AA16" i="1"/>
  <c r="U35" i="1"/>
  <c r="U29" i="1"/>
  <c r="U24" i="1"/>
  <c r="U19" i="1"/>
  <c r="U13" i="1"/>
  <c r="U8" i="1"/>
  <c r="AA20" i="1"/>
  <c r="U42" i="1"/>
  <c r="U30" i="1"/>
  <c r="U47" i="1"/>
  <c r="U46" i="1"/>
  <c r="AA4" i="1"/>
  <c r="W50" i="1"/>
  <c r="U50" i="1"/>
  <c r="M15" i="2" l="1"/>
  <c r="M10" i="2"/>
  <c r="M7" i="2"/>
  <c r="M14" i="2"/>
  <c r="M11" i="2"/>
  <c r="M6" i="2"/>
  <c r="M13" i="2"/>
  <c r="M9" i="2"/>
  <c r="M12" i="2"/>
  <c r="M8" i="2"/>
  <c r="H10" i="2"/>
  <c r="H14" i="2"/>
  <c r="H7" i="2"/>
  <c r="H11" i="2"/>
  <c r="H15" i="2"/>
  <c r="H12" i="2"/>
  <c r="H9" i="2"/>
  <c r="H13" i="2"/>
  <c r="H8" i="2"/>
  <c r="H6" i="2"/>
</calcChain>
</file>

<file path=xl/sharedStrings.xml><?xml version="1.0" encoding="utf-8"?>
<sst xmlns="http://schemas.openxmlformats.org/spreadsheetml/2006/main" count="509" uniqueCount="100">
  <si>
    <t>Navn</t>
  </si>
  <si>
    <t>Tur 1</t>
  </si>
  <si>
    <t>Tur 2</t>
  </si>
  <si>
    <t>Tur 3</t>
  </si>
  <si>
    <t>Tur 4</t>
  </si>
  <si>
    <t>Tur 5</t>
  </si>
  <si>
    <t xml:space="preserve">Tur 6 </t>
  </si>
  <si>
    <t>Tur 7</t>
  </si>
  <si>
    <t>Tur 8</t>
  </si>
  <si>
    <t>Tur 9</t>
  </si>
  <si>
    <t>Tur 10</t>
  </si>
  <si>
    <t>Tur 11</t>
  </si>
  <si>
    <t>Tur 12</t>
  </si>
  <si>
    <t>Tur 13</t>
  </si>
  <si>
    <t xml:space="preserve">Tur 14 </t>
  </si>
  <si>
    <t>5 Beste</t>
  </si>
  <si>
    <t>8 Beste</t>
  </si>
  <si>
    <t>Totalt</t>
  </si>
  <si>
    <t>Lag</t>
  </si>
  <si>
    <t>Sum Lag</t>
  </si>
  <si>
    <t>Rangering 5 beste</t>
  </si>
  <si>
    <t>Rangering 8 beste</t>
  </si>
  <si>
    <t>Plass</t>
  </si>
  <si>
    <t>Rank</t>
  </si>
  <si>
    <t>Referanse</t>
  </si>
  <si>
    <t>Rangering Lag</t>
  </si>
  <si>
    <t>Vektfiske</t>
  </si>
  <si>
    <t>Poengfiske</t>
  </si>
  <si>
    <t>Jan</t>
  </si>
  <si>
    <t>Jan Ekenes</t>
  </si>
  <si>
    <t>Roar</t>
  </si>
  <si>
    <t>Roar Grønås</t>
  </si>
  <si>
    <t>Hans Martin</t>
  </si>
  <si>
    <t>Hans Martin Hofgaard</t>
  </si>
  <si>
    <t>Hans</t>
  </si>
  <si>
    <t>Hans Hofgaard</t>
  </si>
  <si>
    <t>Asbjørn</t>
  </si>
  <si>
    <t>Asbjørn Johansen</t>
  </si>
  <si>
    <t>Steinar</t>
  </si>
  <si>
    <t>Steinar Urdahl</t>
  </si>
  <si>
    <t>Raymond Danielsen</t>
  </si>
  <si>
    <t>Morten</t>
  </si>
  <si>
    <t>Morten Sigvartsen</t>
  </si>
  <si>
    <t>Tor B</t>
  </si>
  <si>
    <t>Tor Barm</t>
  </si>
  <si>
    <t>Vidar</t>
  </si>
  <si>
    <t>Vidar Magnussen</t>
  </si>
  <si>
    <t>Leif</t>
  </si>
  <si>
    <t>Leif Berglund</t>
  </si>
  <si>
    <t>Torstein</t>
  </si>
  <si>
    <t>Torstein Buckholm Sæle</t>
  </si>
  <si>
    <t>Tor H</t>
  </si>
  <si>
    <t>Tor Haugen</t>
  </si>
  <si>
    <t>Tormod B</t>
  </si>
  <si>
    <t>Tormod Bjørnerud</t>
  </si>
  <si>
    <t>George</t>
  </si>
  <si>
    <t>George Halsey</t>
  </si>
  <si>
    <t>Ole Henning</t>
  </si>
  <si>
    <t>Ole Henning Løken</t>
  </si>
  <si>
    <t xml:space="preserve">Ingar </t>
  </si>
  <si>
    <t>Ingar Eriksen</t>
  </si>
  <si>
    <t>Per Rune</t>
  </si>
  <si>
    <t>Per Rune Holmøy</t>
  </si>
  <si>
    <t>Harald</t>
  </si>
  <si>
    <t>Egil</t>
  </si>
  <si>
    <t>Egil Reed</t>
  </si>
  <si>
    <t>Steinar Kristiansen</t>
  </si>
  <si>
    <t>Kjell</t>
  </si>
  <si>
    <t>Kjell Røgenes</t>
  </si>
  <si>
    <t>Oscar</t>
  </si>
  <si>
    <t>Oscar Bjørnerud</t>
  </si>
  <si>
    <t>Steinar U</t>
  </si>
  <si>
    <t>Henrik</t>
  </si>
  <si>
    <t>Henrik Kristoffersen</t>
  </si>
  <si>
    <t>Harald Harridsleff</t>
  </si>
  <si>
    <t>Jan Eric</t>
  </si>
  <si>
    <t>Jan Eric Herrstrøm</t>
  </si>
  <si>
    <t xml:space="preserve">Knut </t>
  </si>
  <si>
    <t>Knut Gedde</t>
  </si>
  <si>
    <t>Tormod</t>
  </si>
  <si>
    <t>Tormod Ludvigsen</t>
  </si>
  <si>
    <t>Sune</t>
  </si>
  <si>
    <t>Thomas</t>
  </si>
  <si>
    <t>Sune Wernby</t>
  </si>
  <si>
    <t>Roar, Raymond og George</t>
  </si>
  <si>
    <t>Hans Martin, Morten og Torstein</t>
  </si>
  <si>
    <t>Hans, Tor B og Tor H</t>
  </si>
  <si>
    <t>Asbjørn, Vidar og Leif</t>
  </si>
  <si>
    <t>Ole Henning, Steinar og Henrik</t>
  </si>
  <si>
    <t>Ingar, Kjell og Harald.</t>
  </si>
  <si>
    <t>Per Rune, Oscar og Egil</t>
  </si>
  <si>
    <t>Jan Eric, Knut og Tormod L</t>
  </si>
  <si>
    <t>Jan, Steinar og Tormod B</t>
  </si>
  <si>
    <t>Thomas Ludvigsen</t>
  </si>
  <si>
    <t>Raymond</t>
  </si>
  <si>
    <t>Lars Sverre</t>
  </si>
  <si>
    <t>Lars Sverre Woldheim</t>
  </si>
  <si>
    <t>Sune, Thomas, Lars Sverre</t>
  </si>
  <si>
    <t>Per Håkon</t>
  </si>
  <si>
    <t>Per Håkon Woldheim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</si>
</sst>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0_ ;_ * \-#,##0.000_ ;_ * &quot;-&quot;??_ ;_ @_ "/>
    <numFmt numFmtId="166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4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D7A1D1"/>
        <bgColor indexed="64"/>
      </patternFill>
    </fill>
    <fill>
      <patternFill patternType="solid">
        <fgColor rgb="FF33F54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2716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88EF5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7" fillId="0" borderId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10" fillId="38" borderId="16" applyNumberFormat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6" borderId="0" applyNumberFormat="0" applyBorder="0" applyAlignment="0" applyProtection="0"/>
    <xf numFmtId="0" fontId="14" fillId="29" borderId="16" applyNumberFormat="0" applyAlignment="0" applyProtection="0"/>
    <xf numFmtId="0" fontId="15" fillId="0" borderId="17" applyNumberFormat="0" applyFill="0" applyAlignment="0" applyProtection="0"/>
    <xf numFmtId="0" fontId="16" fillId="39" borderId="18" applyNumberFormat="0" applyAlignment="0" applyProtection="0"/>
    <xf numFmtId="0" fontId="7" fillId="40" borderId="19" applyNumberFormat="0" applyAlignment="0" applyProtection="0"/>
    <xf numFmtId="0" fontId="17" fillId="41" borderId="0" applyNumberFormat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22" fillId="38" borderId="24" applyNumberFormat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45" borderId="0" applyNumberFormat="0" applyBorder="0" applyAlignment="0" applyProtection="0"/>
    <xf numFmtId="0" fontId="23" fillId="0" borderId="0" applyNumberFormat="0" applyFill="0" applyBorder="0" applyAlignment="0" applyProtection="0"/>
    <xf numFmtId="164" fontId="24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1" fillId="9" borderId="6" xfId="0" applyFont="1" applyFill="1" applyBorder="1"/>
    <xf numFmtId="0" fontId="0" fillId="10" borderId="1" xfId="0" applyFill="1" applyBorder="1" applyAlignment="1"/>
    <xf numFmtId="0" fontId="5" fillId="16" borderId="1" xfId="0" applyFont="1" applyFill="1" applyBorder="1" applyAlignment="1"/>
    <xf numFmtId="0" fontId="5" fillId="17" borderId="1" xfId="0" applyFont="1" applyFill="1" applyBorder="1" applyAlignment="1"/>
    <xf numFmtId="0" fontId="5" fillId="18" borderId="1" xfId="0" applyFont="1" applyFill="1" applyBorder="1" applyAlignment="1"/>
    <xf numFmtId="0" fontId="5" fillId="10" borderId="1" xfId="0" applyFont="1" applyFill="1" applyBorder="1"/>
    <xf numFmtId="0" fontId="0" fillId="22" borderId="0" xfId="0" applyFill="1"/>
    <xf numFmtId="0" fontId="3" fillId="22" borderId="0" xfId="0" applyFont="1" applyFill="1"/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/>
    <xf numFmtId="0" fontId="0" fillId="9" borderId="11" xfId="0" applyFill="1" applyBorder="1"/>
    <xf numFmtId="0" fontId="0" fillId="6" borderId="13" xfId="0" applyFill="1" applyBorder="1"/>
    <xf numFmtId="0" fontId="0" fillId="23" borderId="13" xfId="0" applyFill="1" applyBorder="1"/>
    <xf numFmtId="0" fontId="0" fillId="13" borderId="13" xfId="0" applyFill="1" applyBorder="1"/>
    <xf numFmtId="0" fontId="4" fillId="23" borderId="13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0" fillId="5" borderId="13" xfId="0" applyFill="1" applyBorder="1"/>
    <xf numFmtId="0" fontId="3" fillId="9" borderId="9" xfId="0" applyFont="1" applyFill="1" applyBorder="1"/>
    <xf numFmtId="0" fontId="1" fillId="9" borderId="12" xfId="0" applyFont="1" applyFill="1" applyBorder="1" applyAlignment="1">
      <alignment horizontal="center"/>
    </xf>
    <xf numFmtId="0" fontId="0" fillId="6" borderId="9" xfId="0" applyFill="1" applyBorder="1"/>
    <xf numFmtId="0" fontId="4" fillId="6" borderId="9" xfId="0" applyFont="1" applyFill="1" applyBorder="1" applyAlignment="1">
      <alignment horizontal="center"/>
    </xf>
    <xf numFmtId="0" fontId="0" fillId="9" borderId="10" xfId="0" applyFill="1" applyBorder="1"/>
    <xf numFmtId="0" fontId="0" fillId="9" borderId="14" xfId="0" applyFill="1" applyBorder="1"/>
    <xf numFmtId="0" fontId="0" fillId="9" borderId="15" xfId="0" applyFill="1" applyBorder="1"/>
    <xf numFmtId="0" fontId="0" fillId="6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6" fillId="9" borderId="7" xfId="0" applyFont="1" applyFill="1" applyBorder="1"/>
    <xf numFmtId="0" fontId="6" fillId="9" borderId="8" xfId="0" applyFont="1" applyFill="1" applyBorder="1"/>
    <xf numFmtId="0" fontId="0" fillId="5" borderId="0" xfId="0" applyFont="1" applyFill="1" applyBorder="1" applyAlignment="1">
      <alignment horizontal="center"/>
    </xf>
    <xf numFmtId="0" fontId="1" fillId="22" borderId="0" xfId="0" applyFont="1" applyFill="1"/>
    <xf numFmtId="0" fontId="5" fillId="11" borderId="1" xfId="0" applyFont="1" applyFill="1" applyBorder="1" applyAlignment="1">
      <alignment horizontal="left"/>
    </xf>
    <xf numFmtId="0" fontId="5" fillId="46" borderId="1" xfId="0" applyFont="1" applyFill="1" applyBorder="1" applyAlignment="1"/>
    <xf numFmtId="0" fontId="0" fillId="46" borderId="0" xfId="0" applyFill="1"/>
    <xf numFmtId="0" fontId="5" fillId="17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0" fillId="47" borderId="3" xfId="0" applyFill="1" applyBorder="1" applyAlignment="1"/>
    <xf numFmtId="0" fontId="5" fillId="47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0" borderId="0" xfId="0" applyFill="1"/>
    <xf numFmtId="0" fontId="5" fillId="10" borderId="0" xfId="0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 applyBorder="1"/>
    <xf numFmtId="0" fontId="0" fillId="10" borderId="0" xfId="0" applyNumberFormat="1" applyFill="1" applyBorder="1" applyAlignment="1"/>
    <xf numFmtId="165" fontId="5" fillId="10" borderId="0" xfId="43" applyNumberFormat="1" applyFont="1" applyFill="1" applyBorder="1" applyAlignment="1"/>
    <xf numFmtId="0" fontId="5" fillId="10" borderId="0" xfId="0" applyFont="1" applyFill="1" applyBorder="1" applyAlignment="1"/>
    <xf numFmtId="0" fontId="5" fillId="10" borderId="0" xfId="0" applyFont="1" applyFill="1" applyBorder="1"/>
    <xf numFmtId="166" fontId="0" fillId="10" borderId="0" xfId="0" applyNumberFormat="1" applyFill="1" applyBorder="1"/>
    <xf numFmtId="0" fontId="0" fillId="0" borderId="1" xfId="0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23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0" fillId="9" borderId="2" xfId="0" applyFill="1" applyBorder="1"/>
    <xf numFmtId="0" fontId="0" fillId="9" borderId="14" xfId="0" applyFill="1" applyBorder="1" applyAlignment="1">
      <alignment horizontal="left"/>
    </xf>
    <xf numFmtId="0" fontId="0" fillId="9" borderId="15" xfId="0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0" fontId="5" fillId="51" borderId="1" xfId="0" applyFont="1" applyFill="1" applyBorder="1" applyAlignment="1"/>
    <xf numFmtId="0" fontId="25" fillId="13" borderId="1" xfId="0" applyFont="1" applyFill="1" applyBorder="1" applyAlignment="1">
      <alignment horizontal="left"/>
    </xf>
    <xf numFmtId="0" fontId="26" fillId="10" borderId="1" xfId="0" applyFont="1" applyFill="1" applyBorder="1"/>
    <xf numFmtId="1" fontId="27" fillId="52" borderId="1" xfId="0" applyNumberFormat="1" applyFont="1" applyFill="1" applyBorder="1" applyAlignment="1"/>
    <xf numFmtId="1" fontId="27" fillId="5" borderId="1" xfId="0" applyNumberFormat="1" applyFont="1" applyFill="1" applyBorder="1" applyAlignment="1"/>
    <xf numFmtId="0" fontId="26" fillId="10" borderId="1" xfId="0" applyNumberFormat="1" applyFont="1" applyFill="1" applyBorder="1" applyAlignment="1"/>
    <xf numFmtId="165" fontId="25" fillId="16" borderId="1" xfId="43" applyNumberFormat="1" applyFont="1" applyFill="1" applyBorder="1" applyAlignment="1"/>
    <xf numFmtId="0" fontId="25" fillId="16" borderId="1" xfId="0" applyFont="1" applyFill="1" applyBorder="1" applyAlignment="1">
      <alignment horizontal="center"/>
    </xf>
    <xf numFmtId="165" fontId="25" fillId="17" borderId="1" xfId="43" applyNumberFormat="1" applyFont="1" applyFill="1" applyBorder="1" applyAlignment="1"/>
    <xf numFmtId="0" fontId="25" fillId="17" borderId="1" xfId="0" applyFont="1" applyFill="1" applyBorder="1" applyAlignment="1">
      <alignment horizontal="center"/>
    </xf>
    <xf numFmtId="165" fontId="25" fillId="18" borderId="1" xfId="43" applyNumberFormat="1" applyFont="1" applyFill="1" applyBorder="1" applyAlignment="1"/>
    <xf numFmtId="0" fontId="25" fillId="18" borderId="2" xfId="0" applyFont="1" applyFill="1" applyBorder="1" applyAlignment="1">
      <alignment horizontal="center"/>
    </xf>
    <xf numFmtId="0" fontId="27" fillId="13" borderId="3" xfId="0" applyFont="1" applyFill="1" applyBorder="1" applyAlignment="1"/>
    <xf numFmtId="0" fontId="25" fillId="13" borderId="1" xfId="0" applyFont="1" applyFill="1" applyBorder="1"/>
    <xf numFmtId="166" fontId="26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13" borderId="4" xfId="0" applyFont="1" applyFill="1" applyBorder="1" applyAlignment="1"/>
    <xf numFmtId="166" fontId="25" fillId="13" borderId="1" xfId="0" applyNumberFormat="1" applyFont="1" applyFill="1" applyBorder="1"/>
    <xf numFmtId="0" fontId="25" fillId="13" borderId="1" xfId="0" applyFont="1" applyFill="1" applyBorder="1" applyAlignment="1">
      <alignment horizontal="center"/>
    </xf>
    <xf numFmtId="0" fontId="26" fillId="13" borderId="5" xfId="0" applyFont="1" applyFill="1" applyBorder="1" applyAlignment="1"/>
    <xf numFmtId="166" fontId="25" fillId="0" borderId="0" xfId="0" applyNumberFormat="1" applyFont="1" applyBorder="1"/>
    <xf numFmtId="0" fontId="25" fillId="10" borderId="1" xfId="0" applyFont="1" applyFill="1" applyBorder="1" applyAlignment="1">
      <alignment horizontal="left"/>
    </xf>
    <xf numFmtId="1" fontId="27" fillId="10" borderId="1" xfId="0" applyNumberFormat="1" applyFont="1" applyFill="1" applyBorder="1" applyAlignment="1"/>
    <xf numFmtId="165" fontId="25" fillId="10" borderId="1" xfId="43" applyNumberFormat="1" applyFont="1" applyFill="1" applyBorder="1" applyAlignment="1"/>
    <xf numFmtId="0" fontId="25" fillId="10" borderId="1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6" fillId="10" borderId="4" xfId="0" applyFont="1" applyFill="1" applyBorder="1" applyAlignment="1"/>
    <xf numFmtId="0" fontId="25" fillId="10" borderId="1" xfId="0" applyFont="1" applyFill="1" applyBorder="1"/>
    <xf numFmtId="166" fontId="25" fillId="0" borderId="0" xfId="0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/>
    <xf numFmtId="0" fontId="25" fillId="48" borderId="1" xfId="0" applyFont="1" applyFill="1" applyBorder="1" applyAlignment="1">
      <alignment horizontal="left"/>
    </xf>
    <xf numFmtId="1" fontId="27" fillId="2" borderId="1" xfId="0" applyNumberFormat="1" applyFont="1" applyFill="1" applyBorder="1" applyAlignment="1"/>
    <xf numFmtId="0" fontId="27" fillId="16" borderId="1" xfId="0" applyFont="1" applyFill="1" applyBorder="1" applyAlignment="1">
      <alignment horizontal="center"/>
    </xf>
    <xf numFmtId="0" fontId="25" fillId="14" borderId="3" xfId="0" applyFont="1" applyFill="1" applyBorder="1" applyAlignment="1"/>
    <xf numFmtId="0" fontId="25" fillId="14" borderId="1" xfId="0" applyFont="1" applyFill="1" applyBorder="1"/>
    <xf numFmtId="0" fontId="26" fillId="14" borderId="4" xfId="0" applyFont="1" applyFill="1" applyBorder="1" applyAlignment="1"/>
    <xf numFmtId="166" fontId="25" fillId="14" borderId="1" xfId="0" applyNumberFormat="1" applyFont="1" applyFill="1" applyBorder="1"/>
    <xf numFmtId="0" fontId="25" fillId="14" borderId="1" xfId="0" applyFont="1" applyFill="1" applyBorder="1" applyAlignment="1">
      <alignment horizontal="center"/>
    </xf>
    <xf numFmtId="0" fontId="26" fillId="14" borderId="5" xfId="0" applyFont="1" applyFill="1" applyBorder="1" applyAlignment="1"/>
    <xf numFmtId="0" fontId="25" fillId="6" borderId="1" xfId="0" applyFont="1" applyFill="1" applyBorder="1" applyAlignment="1">
      <alignment horizontal="left"/>
    </xf>
    <xf numFmtId="0" fontId="25" fillId="6" borderId="3" xfId="0" applyFont="1" applyFill="1" applyBorder="1" applyAlignment="1"/>
    <xf numFmtId="0" fontId="25" fillId="6" borderId="1" xfId="0" applyFont="1" applyFill="1" applyBorder="1"/>
    <xf numFmtId="0" fontId="25" fillId="6" borderId="4" xfId="0" applyFont="1" applyFill="1" applyBorder="1" applyAlignment="1"/>
    <xf numFmtId="166" fontId="25" fillId="6" borderId="1" xfId="0" applyNumberFormat="1" applyFont="1" applyFill="1" applyBorder="1"/>
    <xf numFmtId="0" fontId="25" fillId="6" borderId="1" xfId="0" applyFont="1" applyFill="1" applyBorder="1" applyAlignment="1">
      <alignment horizontal="center"/>
    </xf>
    <xf numFmtId="0" fontId="25" fillId="6" borderId="5" xfId="0" applyFont="1" applyFill="1" applyBorder="1" applyAlignment="1"/>
    <xf numFmtId="0" fontId="25" fillId="10" borderId="4" xfId="0" applyFont="1" applyFill="1" applyBorder="1" applyAlignment="1"/>
    <xf numFmtId="0" fontId="25" fillId="15" borderId="1" xfId="0" applyFont="1" applyFill="1" applyBorder="1" applyAlignment="1">
      <alignment horizontal="left"/>
    </xf>
    <xf numFmtId="0" fontId="25" fillId="15" borderId="3" xfId="0" applyFont="1" applyFill="1" applyBorder="1" applyAlignment="1"/>
    <xf numFmtId="0" fontId="25" fillId="15" borderId="1" xfId="0" applyFont="1" applyFill="1" applyBorder="1"/>
    <xf numFmtId="0" fontId="25" fillId="15" borderId="4" xfId="0" applyFont="1" applyFill="1" applyBorder="1" applyAlignment="1"/>
    <xf numFmtId="166" fontId="25" fillId="15" borderId="1" xfId="0" applyNumberFormat="1" applyFont="1" applyFill="1" applyBorder="1"/>
    <xf numFmtId="0" fontId="25" fillId="15" borderId="1" xfId="0" applyFont="1" applyFill="1" applyBorder="1" applyAlignment="1">
      <alignment horizontal="center"/>
    </xf>
    <xf numFmtId="0" fontId="25" fillId="15" borderId="5" xfId="0" applyFont="1" applyFill="1" applyBorder="1" applyAlignment="1"/>
    <xf numFmtId="0" fontId="25" fillId="20" borderId="1" xfId="0" applyFont="1" applyFill="1" applyBorder="1" applyAlignment="1">
      <alignment horizontal="left"/>
    </xf>
    <xf numFmtId="0" fontId="25" fillId="20" borderId="3" xfId="0" applyFont="1" applyFill="1" applyBorder="1" applyAlignment="1"/>
    <xf numFmtId="0" fontId="25" fillId="20" borderId="1" xfId="0" applyFont="1" applyFill="1" applyBorder="1"/>
    <xf numFmtId="0" fontId="25" fillId="20" borderId="4" xfId="0" applyFont="1" applyFill="1" applyBorder="1" applyAlignment="1"/>
    <xf numFmtId="166" fontId="25" fillId="20" borderId="1" xfId="0" applyNumberFormat="1" applyFont="1" applyFill="1" applyBorder="1"/>
    <xf numFmtId="0" fontId="25" fillId="20" borderId="1" xfId="0" applyFont="1" applyFill="1" applyBorder="1" applyAlignment="1">
      <alignment horizontal="center"/>
    </xf>
    <xf numFmtId="0" fontId="25" fillId="20" borderId="5" xfId="0" applyFont="1" applyFill="1" applyBorder="1" applyAlignment="1"/>
    <xf numFmtId="0" fontId="25" fillId="49" borderId="1" xfId="0" applyFont="1" applyFill="1" applyBorder="1" applyAlignment="1">
      <alignment horizontal="left"/>
    </xf>
    <xf numFmtId="0" fontId="25" fillId="11" borderId="3" xfId="0" applyFont="1" applyFill="1" applyBorder="1" applyAlignment="1"/>
    <xf numFmtId="0" fontId="25" fillId="11" borderId="1" xfId="0" applyFont="1" applyFill="1" applyBorder="1"/>
    <xf numFmtId="0" fontId="25" fillId="11" borderId="4" xfId="0" applyFont="1" applyFill="1" applyBorder="1" applyAlignment="1"/>
    <xf numFmtId="0" fontId="25" fillId="49" borderId="1" xfId="0" applyFont="1" applyFill="1" applyBorder="1"/>
    <xf numFmtId="166" fontId="25" fillId="11" borderId="1" xfId="0" applyNumberFormat="1" applyFont="1" applyFill="1" applyBorder="1"/>
    <xf numFmtId="0" fontId="25" fillId="11" borderId="1" xfId="0" applyFont="1" applyFill="1" applyBorder="1" applyAlignment="1">
      <alignment horizontal="center"/>
    </xf>
    <xf numFmtId="0" fontId="25" fillId="11" borderId="5" xfId="0" applyFont="1" applyFill="1" applyBorder="1" applyAlignment="1"/>
    <xf numFmtId="0" fontId="25" fillId="21" borderId="1" xfId="0" applyFont="1" applyFill="1" applyBorder="1" applyAlignment="1">
      <alignment horizontal="left"/>
    </xf>
    <xf numFmtId="0" fontId="25" fillId="3" borderId="3" xfId="0" applyFont="1" applyFill="1" applyBorder="1" applyAlignment="1"/>
    <xf numFmtId="0" fontId="25" fillId="3" borderId="1" xfId="0" applyFont="1" applyFill="1" applyBorder="1"/>
    <xf numFmtId="0" fontId="25" fillId="3" borderId="4" xfId="0" applyFont="1" applyFill="1" applyBorder="1" applyAlignment="1"/>
    <xf numFmtId="166" fontId="25" fillId="3" borderId="1" xfId="0" applyNumberFormat="1" applyFont="1" applyFill="1" applyBorder="1"/>
    <xf numFmtId="0" fontId="25" fillId="21" borderId="1" xfId="0" applyFont="1" applyFill="1" applyBorder="1" applyAlignment="1">
      <alignment horizontal="center"/>
    </xf>
    <xf numFmtId="0" fontId="25" fillId="3" borderId="5" xfId="0" applyFont="1" applyFill="1" applyBorder="1" applyAlignment="1"/>
    <xf numFmtId="0" fontId="25" fillId="21" borderId="1" xfId="0" applyFont="1" applyFill="1" applyBorder="1"/>
    <xf numFmtId="0" fontId="25" fillId="9" borderId="1" xfId="0" applyFont="1" applyFill="1" applyBorder="1" applyAlignment="1">
      <alignment horizontal="left"/>
    </xf>
    <xf numFmtId="0" fontId="25" fillId="4" borderId="3" xfId="0" applyFont="1" applyFill="1" applyBorder="1" applyAlignment="1"/>
    <xf numFmtId="0" fontId="25" fillId="4" borderId="1" xfId="0" applyFont="1" applyFill="1" applyBorder="1"/>
    <xf numFmtId="0" fontId="25" fillId="4" borderId="4" xfId="0" applyFont="1" applyFill="1" applyBorder="1" applyAlignment="1"/>
    <xf numFmtId="166" fontId="25" fillId="4" borderId="1" xfId="0" applyNumberFormat="1" applyFont="1" applyFill="1" applyBorder="1"/>
    <xf numFmtId="0" fontId="25" fillId="9" borderId="1" xfId="0" applyFont="1" applyFill="1" applyBorder="1" applyAlignment="1">
      <alignment horizontal="center"/>
    </xf>
    <xf numFmtId="0" fontId="25" fillId="4" borderId="5" xfId="0" applyFont="1" applyFill="1" applyBorder="1" applyAlignment="1"/>
    <xf numFmtId="0" fontId="25" fillId="9" borderId="1" xfId="0" applyFont="1" applyFill="1" applyBorder="1"/>
    <xf numFmtId="0" fontId="25" fillId="50" borderId="1" xfId="0" applyFont="1" applyFill="1" applyBorder="1" applyAlignment="1">
      <alignment horizontal="left"/>
    </xf>
    <xf numFmtId="0" fontId="25" fillId="8" borderId="3" xfId="0" applyFont="1" applyFill="1" applyBorder="1" applyAlignment="1"/>
    <xf numFmtId="0" fontId="25" fillId="8" borderId="1" xfId="0" applyFont="1" applyFill="1" applyBorder="1"/>
    <xf numFmtId="0" fontId="25" fillId="8" borderId="4" xfId="0" applyFont="1" applyFill="1" applyBorder="1" applyAlignment="1"/>
    <xf numFmtId="0" fontId="25" fillId="50" borderId="1" xfId="0" applyFont="1" applyFill="1" applyBorder="1"/>
    <xf numFmtId="166" fontId="25" fillId="8" borderId="1" xfId="0" applyNumberFormat="1" applyFont="1" applyFill="1" applyBorder="1"/>
    <xf numFmtId="0" fontId="25" fillId="8" borderId="1" xfId="0" applyFont="1" applyFill="1" applyBorder="1" applyAlignment="1">
      <alignment horizontal="center"/>
    </xf>
    <xf numFmtId="0" fontId="25" fillId="8" borderId="5" xfId="0" applyFont="1" applyFill="1" applyBorder="1" applyAlignment="1"/>
    <xf numFmtId="0" fontId="25" fillId="51" borderId="1" xfId="0" applyFont="1" applyFill="1" applyBorder="1" applyAlignment="1">
      <alignment horizontal="left"/>
    </xf>
    <xf numFmtId="0" fontId="25" fillId="7" borderId="3" xfId="0" applyFont="1" applyFill="1" applyBorder="1" applyAlignment="1"/>
    <xf numFmtId="0" fontId="25" fillId="7" borderId="1" xfId="0" applyFont="1" applyFill="1" applyBorder="1"/>
    <xf numFmtId="0" fontId="25" fillId="7" borderId="4" xfId="0" applyFont="1" applyFill="1" applyBorder="1" applyAlignment="1"/>
    <xf numFmtId="0" fontId="25" fillId="51" borderId="1" xfId="0" applyFont="1" applyFill="1" applyBorder="1"/>
    <xf numFmtId="166" fontId="25" fillId="7" borderId="0" xfId="0" applyNumberFormat="1" applyFont="1" applyFill="1" applyBorder="1"/>
    <xf numFmtId="0" fontId="25" fillId="7" borderId="1" xfId="0" applyFont="1" applyFill="1" applyBorder="1" applyAlignment="1">
      <alignment horizontal="center"/>
    </xf>
    <xf numFmtId="0" fontId="25" fillId="7" borderId="5" xfId="0" applyFont="1" applyFill="1" applyBorder="1" applyAlignment="1"/>
    <xf numFmtId="0" fontId="25" fillId="12" borderId="1" xfId="0" applyFont="1" applyFill="1" applyBorder="1" applyAlignment="1">
      <alignment horizontal="left"/>
    </xf>
    <xf numFmtId="0" fontId="25" fillId="12" borderId="3" xfId="0" applyFont="1" applyFill="1" applyBorder="1" applyAlignment="1"/>
    <xf numFmtId="0" fontId="25" fillId="12" borderId="1" xfId="0" applyFont="1" applyFill="1" applyBorder="1"/>
    <xf numFmtId="0" fontId="25" fillId="12" borderId="4" xfId="0" applyFont="1" applyFill="1" applyBorder="1" applyAlignment="1"/>
    <xf numFmtId="166" fontId="25" fillId="12" borderId="1" xfId="0" applyNumberFormat="1" applyFont="1" applyFill="1" applyBorder="1"/>
    <xf numFmtId="0" fontId="25" fillId="19" borderId="1" xfId="0" applyFont="1" applyFill="1" applyBorder="1" applyAlignment="1">
      <alignment horizontal="center"/>
    </xf>
    <xf numFmtId="0" fontId="25" fillId="12" borderId="5" xfId="0" applyFont="1" applyFill="1" applyBorder="1" applyAlignment="1"/>
    <xf numFmtId="166" fontId="26" fillId="0" borderId="0" xfId="0" applyNumberFormat="1" applyFont="1" applyBorder="1"/>
    <xf numFmtId="0" fontId="25" fillId="53" borderId="1" xfId="0" applyFont="1" applyFill="1" applyBorder="1" applyAlignment="1">
      <alignment horizontal="left"/>
    </xf>
    <xf numFmtId="0" fontId="25" fillId="53" borderId="1" xfId="0" applyFont="1" applyFill="1" applyBorder="1"/>
    <xf numFmtId="0" fontId="25" fillId="53" borderId="3" xfId="0" applyFont="1" applyFill="1" applyBorder="1" applyAlignment="1"/>
    <xf numFmtId="0" fontId="25" fillId="53" borderId="4" xfId="0" applyFont="1" applyFill="1" applyBorder="1" applyAlignment="1"/>
    <xf numFmtId="0" fontId="25" fillId="53" borderId="5" xfId="0" applyFont="1" applyFill="1" applyBorder="1" applyAlignment="1"/>
    <xf numFmtId="166" fontId="25" fillId="53" borderId="0" xfId="0" applyNumberFormat="1" applyFont="1" applyFill="1" applyBorder="1"/>
    <xf numFmtId="0" fontId="25" fillId="53" borderId="1" xfId="0" applyFont="1" applyFill="1" applyBorder="1" applyAlignment="1">
      <alignment horizontal="center"/>
    </xf>
    <xf numFmtId="0" fontId="0" fillId="7" borderId="0" xfId="0" applyFill="1"/>
    <xf numFmtId="0" fontId="5" fillId="7" borderId="1" xfId="0" applyFont="1" applyFill="1" applyBorder="1" applyAlignment="1"/>
    <xf numFmtId="166" fontId="25" fillId="10" borderId="0" xfId="0" applyNumberFormat="1" applyFont="1" applyFill="1" applyBorder="1"/>
    <xf numFmtId="0" fontId="26" fillId="10" borderId="0" xfId="0" applyFont="1" applyFill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10" borderId="15" xfId="0" applyFont="1" applyFill="1" applyBorder="1"/>
    <xf numFmtId="0" fontId="5" fillId="10" borderId="1" xfId="0" applyFont="1" applyFill="1" applyBorder="1" applyAlignment="1">
      <alignment horizontal="left"/>
    </xf>
    <xf numFmtId="166" fontId="27" fillId="5" borderId="1" xfId="0" applyNumberFormat="1" applyFont="1" applyFill="1" applyBorder="1" applyAlignment="1"/>
    <xf numFmtId="1" fontId="28" fillId="5" borderId="1" xfId="0" applyNumberFormat="1" applyFont="1" applyFill="1" applyBorder="1" applyAlignment="1"/>
    <xf numFmtId="1" fontId="28" fillId="2" borderId="1" xfId="0" applyNumberFormat="1" applyFont="1" applyFill="1" applyBorder="1" applyAlignment="1"/>
    <xf numFmtId="166" fontId="27" fillId="2" borderId="1" xfId="0" applyNumberFormat="1" applyFont="1" applyFill="1" applyBorder="1" applyAlignment="1"/>
  </cellXfs>
  <cellStyles count="44">
    <cellStyle name="20% - uthevingsfarge 1" xfId="2" xr:uid="{00000000-0005-0000-0000-000000000000}"/>
    <cellStyle name="20% - uthevingsfarge 2" xfId="3" xr:uid="{00000000-0005-0000-0000-000001000000}"/>
    <cellStyle name="20% - uthevingsfarge 3" xfId="4" xr:uid="{00000000-0005-0000-0000-000002000000}"/>
    <cellStyle name="20% - uthevingsfarge 4" xfId="5" xr:uid="{00000000-0005-0000-0000-000003000000}"/>
    <cellStyle name="20% - uthevingsfarge 5" xfId="6" xr:uid="{00000000-0005-0000-0000-000004000000}"/>
    <cellStyle name="20% - uthevingsfarge 6" xfId="7" xr:uid="{00000000-0005-0000-0000-000005000000}"/>
    <cellStyle name="40% - uthevingsfarge 1" xfId="8" xr:uid="{00000000-0005-0000-0000-000006000000}"/>
    <cellStyle name="40% - uthevingsfarge 2" xfId="9" xr:uid="{00000000-0005-0000-0000-000007000000}"/>
    <cellStyle name="40% - uthevingsfarge 3" xfId="10" xr:uid="{00000000-0005-0000-0000-000008000000}"/>
    <cellStyle name="40% - uthevingsfarge 4" xfId="11" xr:uid="{00000000-0005-0000-0000-000009000000}"/>
    <cellStyle name="40% - uthevingsfarge 5" xfId="12" xr:uid="{00000000-0005-0000-0000-00000A000000}"/>
    <cellStyle name="40% - uthevingsfarge 6" xfId="13" xr:uid="{00000000-0005-0000-0000-00000B000000}"/>
    <cellStyle name="60% - uthevingsfarge 1" xfId="14" xr:uid="{00000000-0005-0000-0000-00000C000000}"/>
    <cellStyle name="60% - uthevingsfarge 2" xfId="15" xr:uid="{00000000-0005-0000-0000-00000D000000}"/>
    <cellStyle name="60% - uthevingsfarge 3" xfId="16" xr:uid="{00000000-0005-0000-0000-00000E000000}"/>
    <cellStyle name="60% - uthevingsfarge 4" xfId="17" xr:uid="{00000000-0005-0000-0000-00000F000000}"/>
    <cellStyle name="60% - uthevingsfarge 5" xfId="18" xr:uid="{00000000-0005-0000-0000-000010000000}"/>
    <cellStyle name="60% - uthevingsfarge 6" xfId="19" xr:uid="{00000000-0005-0000-0000-000011000000}"/>
    <cellStyle name="Beregning" xfId="20" xr:uid="{00000000-0005-0000-0000-000012000000}"/>
    <cellStyle name="Dårlig" xfId="21" xr:uid="{00000000-0005-0000-0000-000013000000}"/>
    <cellStyle name="Forklarende tekst" xfId="22" xr:uid="{00000000-0005-0000-0000-000014000000}"/>
    <cellStyle name="God" xfId="23" xr:uid="{00000000-0005-0000-0000-000015000000}"/>
    <cellStyle name="Inndata" xfId="24" xr:uid="{00000000-0005-0000-0000-000016000000}"/>
    <cellStyle name="Koblet celle" xfId="25" xr:uid="{00000000-0005-0000-0000-000017000000}"/>
    <cellStyle name="Komma" xfId="43" builtinId="3"/>
    <cellStyle name="Kontrollcelle" xfId="26" xr:uid="{00000000-0005-0000-0000-000019000000}"/>
    <cellStyle name="Merknad" xfId="27" xr:uid="{00000000-0005-0000-0000-00001A000000}"/>
    <cellStyle name="Normal" xfId="0" builtinId="0"/>
    <cellStyle name="Normal 2" xfId="1" xr:uid="{00000000-0005-0000-0000-00001C000000}"/>
    <cellStyle name="Nøytral" xfId="28" xr:uid="{00000000-0005-0000-0000-00001D000000}"/>
    <cellStyle name="Overskrift 1" xfId="29" xr:uid="{00000000-0005-0000-0000-00001E000000}"/>
    <cellStyle name="Overskrift 2" xfId="30" xr:uid="{00000000-0005-0000-0000-00001F000000}"/>
    <cellStyle name="Overskrift 3" xfId="31" xr:uid="{00000000-0005-0000-0000-000020000000}"/>
    <cellStyle name="Overskrift 4" xfId="32" xr:uid="{00000000-0005-0000-0000-000021000000}"/>
    <cellStyle name="Tittel" xfId="33" xr:uid="{00000000-0005-0000-0000-000022000000}"/>
    <cellStyle name="Totalt" xfId="34" xr:uid="{00000000-0005-0000-0000-000023000000}"/>
    <cellStyle name="Utdata" xfId="35" xr:uid="{00000000-0005-0000-0000-000024000000}"/>
    <cellStyle name="Uthevingsfarge1" xfId="36" xr:uid="{00000000-0005-0000-0000-000025000000}"/>
    <cellStyle name="Uthevingsfarge2" xfId="37" xr:uid="{00000000-0005-0000-0000-000026000000}"/>
    <cellStyle name="Uthevingsfarge3" xfId="38" xr:uid="{00000000-0005-0000-0000-000027000000}"/>
    <cellStyle name="Uthevingsfarge4" xfId="39" xr:uid="{00000000-0005-0000-0000-000028000000}"/>
    <cellStyle name="Uthevingsfarge5" xfId="40" xr:uid="{00000000-0005-0000-0000-000029000000}"/>
    <cellStyle name="Uthevingsfarge6" xfId="41" xr:uid="{00000000-0005-0000-0000-00002A000000}"/>
    <cellStyle name="Varseltekst" xfId="42" xr:uid="{00000000-0005-0000-0000-00002B000000}"/>
  </cellStyles>
  <dxfs count="0"/>
  <tableStyles count="0" defaultTableStyle="TableStyleMedium2" defaultPivotStyle="PivotStyleLight16"/>
  <colors>
    <mruColors>
      <color rgb="FF88EF5F"/>
      <color rgb="FFCCFF33"/>
      <color rgb="FFDA9694"/>
      <color rgb="FFFFCC00"/>
      <color rgb="FFB8CCE4"/>
      <color rgb="FF00FF00"/>
      <color rgb="FFFF6600"/>
      <color rgb="FFFABF8F"/>
      <color rgb="FF00FFCC"/>
      <color rgb="FFD7A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workbookViewId="0">
      <selection activeCell="K16" sqref="K16"/>
    </sheetView>
  </sheetViews>
  <sheetFormatPr baseColWidth="10" defaultColWidth="9.140625" defaultRowHeight="15" x14ac:dyDescent="0.25"/>
  <cols>
    <col min="1" max="1" width="11.5703125" customWidth="1"/>
    <col min="2" max="2" width="0.28515625" customWidth="1"/>
    <col min="3" max="3" width="6.7109375" customWidth="1"/>
    <col min="4" max="4" width="6.85546875" customWidth="1"/>
    <col min="5" max="6" width="6.7109375" customWidth="1"/>
    <col min="7" max="7" width="6.85546875" customWidth="1"/>
    <col min="8" max="16" width="6.7109375" customWidth="1"/>
    <col min="17" max="17" width="0.28515625" customWidth="1"/>
    <col min="18" max="18" width="8.140625" customWidth="1"/>
    <col min="19" max="19" width="6.5703125" customWidth="1"/>
    <col min="20" max="20" width="8.140625" customWidth="1"/>
    <col min="21" max="21" width="6.7109375" customWidth="1"/>
    <col min="22" max="22" width="9" customWidth="1"/>
    <col min="23" max="23" width="7" customWidth="1"/>
    <col min="24" max="24" width="2.7109375" customWidth="1"/>
    <col min="25" max="25" width="19" customWidth="1"/>
    <col min="26" max="26" width="9" customWidth="1"/>
    <col min="27" max="27" width="5.85546875" customWidth="1"/>
    <col min="28" max="28" width="22" customWidth="1"/>
  </cols>
  <sheetData>
    <row r="1" spans="1:28" ht="12" customHeight="1" x14ac:dyDescent="0.25">
      <c r="A1" s="36" t="s">
        <v>0</v>
      </c>
      <c r="B1" s="7"/>
      <c r="C1" s="64" t="s">
        <v>1</v>
      </c>
      <c r="D1" s="64" t="s">
        <v>2</v>
      </c>
      <c r="E1" s="64" t="s">
        <v>3</v>
      </c>
      <c r="F1" s="64" t="s">
        <v>4</v>
      </c>
      <c r="G1" s="64" t="s">
        <v>5</v>
      </c>
      <c r="H1" s="37" t="s">
        <v>6</v>
      </c>
      <c r="I1" s="37" t="s">
        <v>7</v>
      </c>
      <c r="J1" s="64" t="s">
        <v>8</v>
      </c>
      <c r="K1" s="183" t="s">
        <v>9</v>
      </c>
      <c r="L1" s="37" t="s">
        <v>10</v>
      </c>
      <c r="M1" s="64" t="s">
        <v>11</v>
      </c>
      <c r="N1" s="37" t="s">
        <v>12</v>
      </c>
      <c r="O1" s="37" t="s">
        <v>13</v>
      </c>
      <c r="P1" s="37" t="s">
        <v>14</v>
      </c>
      <c r="Q1" s="3"/>
      <c r="R1" s="4" t="s">
        <v>15</v>
      </c>
      <c r="S1" s="40" t="s">
        <v>23</v>
      </c>
      <c r="T1" s="5" t="s">
        <v>16</v>
      </c>
      <c r="U1" s="39" t="s">
        <v>23</v>
      </c>
      <c r="V1" s="6" t="s">
        <v>17</v>
      </c>
      <c r="W1" s="41" t="s">
        <v>23</v>
      </c>
      <c r="X1" s="42"/>
      <c r="Y1" s="43" t="s">
        <v>18</v>
      </c>
      <c r="Z1" s="43" t="s">
        <v>19</v>
      </c>
      <c r="AA1" s="43" t="s">
        <v>23</v>
      </c>
      <c r="AB1" s="34" t="s">
        <v>24</v>
      </c>
    </row>
    <row r="2" spans="1:28" s="45" customFormat="1" ht="1.5" customHeight="1" x14ac:dyDescent="0.25">
      <c r="A2" s="44"/>
      <c r="B2" s="44"/>
      <c r="C2" s="44"/>
      <c r="D2" s="44"/>
      <c r="E2" s="44"/>
      <c r="F2" s="44"/>
      <c r="G2" s="44"/>
      <c r="H2" s="87">
        <v>0</v>
      </c>
      <c r="I2" s="44"/>
      <c r="J2" s="44"/>
      <c r="K2" s="44"/>
      <c r="L2" s="44"/>
      <c r="M2" s="44"/>
      <c r="N2" s="44"/>
      <c r="O2" s="44"/>
      <c r="P2" s="87">
        <v>0</v>
      </c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54"/>
    </row>
    <row r="3" spans="1:28" ht="12" customHeight="1" x14ac:dyDescent="0.25">
      <c r="A3" s="65" t="s">
        <v>28</v>
      </c>
      <c r="B3" s="188"/>
      <c r="C3" s="67">
        <v>0</v>
      </c>
      <c r="D3" s="190">
        <v>18.919</v>
      </c>
      <c r="E3" s="97">
        <v>0</v>
      </c>
      <c r="F3" s="190">
        <v>11.047000000000001</v>
      </c>
      <c r="G3" s="193">
        <v>98.495999999999995</v>
      </c>
      <c r="H3" s="190">
        <v>60.113</v>
      </c>
      <c r="I3" s="193">
        <v>43.225999999999999</v>
      </c>
      <c r="J3" s="68">
        <v>0</v>
      </c>
      <c r="K3" s="97">
        <v>0</v>
      </c>
      <c r="L3" s="190">
        <v>75.406999999999996</v>
      </c>
      <c r="M3" s="192">
        <v>100</v>
      </c>
      <c r="N3" s="191">
        <v>100</v>
      </c>
      <c r="O3" s="97">
        <v>0</v>
      </c>
      <c r="P3" s="68">
        <v>0</v>
      </c>
      <c r="Q3" s="69"/>
      <c r="R3" s="70">
        <f>(LARGE(C3:P3,1)+LARGE(C3:P3,2)+LARGE(C3:P3,3)+LARGE(C3:P3,4)+LARGE(C3:P3,5))</f>
        <v>434.01599999999996</v>
      </c>
      <c r="S3" s="71">
        <f>RANK(R3,$R$3:$R$49,0)</f>
        <v>2</v>
      </c>
      <c r="T3" s="72">
        <f>(LARGE(C3:P3,1)+LARGE(C3:P3,2)+LARGE(C3:P3,3)+LARGE(C3:P3,4)+LARGE(C3:P3,5)+LARGE(C3:P3,6)+LARGE(C3:P3,7)+LARGE(C3:P3,8))</f>
        <v>507.20799999999997</v>
      </c>
      <c r="U3" s="73">
        <f t="shared" ref="U3:U49" si="0">RANK(T3,$T$3:$T$49,0)</f>
        <v>4</v>
      </c>
      <c r="V3" s="74">
        <f>SUM(C3:P3)</f>
        <v>507.20799999999997</v>
      </c>
      <c r="W3" s="75">
        <f t="shared" ref="W3:W49" si="1">RANK(V3,$V$3:$V$49,0)</f>
        <v>4</v>
      </c>
      <c r="X3" s="76">
        <v>1</v>
      </c>
      <c r="Y3" s="77" t="s">
        <v>29</v>
      </c>
      <c r="Z3" s="78"/>
      <c r="AA3" s="79"/>
      <c r="AB3" s="80"/>
    </row>
    <row r="4" spans="1:28" ht="12" customHeight="1" x14ac:dyDescent="0.25">
      <c r="A4" s="65" t="s">
        <v>71</v>
      </c>
      <c r="B4" s="188"/>
      <c r="C4" s="67">
        <v>0</v>
      </c>
      <c r="D4" s="190">
        <v>41.698999999999998</v>
      </c>
      <c r="E4" s="192">
        <v>100</v>
      </c>
      <c r="F4" s="190">
        <v>38.081000000000003</v>
      </c>
      <c r="G4" s="97">
        <v>0</v>
      </c>
      <c r="H4" s="68">
        <v>0</v>
      </c>
      <c r="I4" s="97">
        <v>0</v>
      </c>
      <c r="J4" s="68">
        <v>0</v>
      </c>
      <c r="K4" s="97">
        <v>0</v>
      </c>
      <c r="L4" s="68">
        <v>0</v>
      </c>
      <c r="M4" s="97">
        <v>0</v>
      </c>
      <c r="N4" s="190">
        <v>86.046999999999997</v>
      </c>
      <c r="O4" s="192">
        <v>100</v>
      </c>
      <c r="P4" s="68">
        <v>0</v>
      </c>
      <c r="Q4" s="69"/>
      <c r="R4" s="70">
        <f>(LARGE(C4:P4,1)+LARGE(C4:P4,2)+LARGE(C4:P4,3)+LARGE(C4:P4,4)+LARGE(C4:P4,5))</f>
        <v>365.82700000000006</v>
      </c>
      <c r="S4" s="71">
        <f>RANK(R4,$R$3:$R$49,0)</f>
        <v>7</v>
      </c>
      <c r="T4" s="72">
        <f>(LARGE(C4:P4,1)+LARGE(C4:P4,2)+LARGE(C4:P4,3)+LARGE(C4:P4,4)+LARGE(C4:P4,5)+LARGE(C4:P4,6)+LARGE(C4:P4,7)+LARGE(C4:P4,8))</f>
        <v>365.82700000000006</v>
      </c>
      <c r="U4" s="73">
        <f t="shared" si="0"/>
        <v>8</v>
      </c>
      <c r="V4" s="74">
        <f>SUM(C4:P4)</f>
        <v>365.827</v>
      </c>
      <c r="W4" s="75">
        <f t="shared" si="1"/>
        <v>9</v>
      </c>
      <c r="X4" s="81"/>
      <c r="Y4" s="77" t="s">
        <v>39</v>
      </c>
      <c r="Z4" s="82">
        <f>SUM(C3:P5)</f>
        <v>885.24399999999991</v>
      </c>
      <c r="AA4" s="83">
        <f>RANK(Z4,$Z$3:$Z$48,0)</f>
        <v>4</v>
      </c>
      <c r="AB4" s="80" t="s">
        <v>92</v>
      </c>
    </row>
    <row r="5" spans="1:28" ht="12" customHeight="1" x14ac:dyDescent="0.25">
      <c r="A5" s="65" t="s">
        <v>53</v>
      </c>
      <c r="B5" s="188"/>
      <c r="C5" s="67">
        <v>0</v>
      </c>
      <c r="D5" s="68">
        <v>0</v>
      </c>
      <c r="E5" s="97">
        <v>0</v>
      </c>
      <c r="F5" s="190">
        <v>12.209</v>
      </c>
      <c r="G5" s="97">
        <v>0</v>
      </c>
      <c r="H5" s="68">
        <v>0</v>
      </c>
      <c r="I5" s="97">
        <v>0</v>
      </c>
      <c r="J5" s="68">
        <v>0</v>
      </c>
      <c r="K5" s="97">
        <v>0</v>
      </c>
      <c r="L5" s="68">
        <v>0</v>
      </c>
      <c r="M5" s="97">
        <v>0</v>
      </c>
      <c r="N5" s="68">
        <v>0</v>
      </c>
      <c r="O5" s="97">
        <v>0</v>
      </c>
      <c r="P5" s="68">
        <v>0</v>
      </c>
      <c r="Q5" s="69"/>
      <c r="R5" s="70">
        <f>(LARGE(C5:P5,1)+LARGE(C5:P5,2)+LARGE(C5:P5,3)+LARGE(C5:P5,4)+LARGE(C5:P5,5))</f>
        <v>12.209</v>
      </c>
      <c r="S5" s="71">
        <f>RANK(R5,$R$3:$R$49,0)</f>
        <v>22</v>
      </c>
      <c r="T5" s="72">
        <f>(LARGE(C5:P5,1)+LARGE(C5:P5,2)+LARGE(C5:P5,3)+LARGE(C5:P5,4)+LARGE(C5:P5,5)+LARGE(C5:P5,6)+LARGE(C5:P5,7)+LARGE(C5:P5,8))</f>
        <v>12.209</v>
      </c>
      <c r="U5" s="73">
        <f t="shared" si="0"/>
        <v>22</v>
      </c>
      <c r="V5" s="74">
        <f>SUM(C5:P5)</f>
        <v>12.209</v>
      </c>
      <c r="W5" s="75">
        <f t="shared" si="1"/>
        <v>22</v>
      </c>
      <c r="X5" s="84"/>
      <c r="Y5" s="77" t="s">
        <v>54</v>
      </c>
      <c r="Z5" s="85"/>
      <c r="AA5" s="79"/>
      <c r="AB5" s="80"/>
    </row>
    <row r="6" spans="1:28" s="45" customFormat="1" ht="0.75" customHeight="1" x14ac:dyDescent="0.25">
      <c r="A6" s="86"/>
      <c r="B6" s="188"/>
      <c r="C6" s="67">
        <v>0</v>
      </c>
      <c r="D6" s="68"/>
      <c r="E6" s="97">
        <v>0</v>
      </c>
      <c r="F6" s="190">
        <v>0</v>
      </c>
      <c r="G6" s="97">
        <v>0</v>
      </c>
      <c r="H6" s="68">
        <v>0</v>
      </c>
      <c r="I6" s="97">
        <v>0</v>
      </c>
      <c r="J6" s="68">
        <v>0</v>
      </c>
      <c r="K6" s="97">
        <v>0</v>
      </c>
      <c r="L6" s="68">
        <v>0</v>
      </c>
      <c r="M6" s="97">
        <v>0</v>
      </c>
      <c r="N6" s="68">
        <v>0</v>
      </c>
      <c r="O6" s="97">
        <v>0</v>
      </c>
      <c r="P6" s="68">
        <v>0</v>
      </c>
      <c r="Q6" s="69"/>
      <c r="R6" s="88"/>
      <c r="S6" s="89"/>
      <c r="T6" s="88"/>
      <c r="U6" s="73">
        <f t="shared" si="0"/>
        <v>23</v>
      </c>
      <c r="V6" s="88"/>
      <c r="W6" s="75">
        <f t="shared" si="1"/>
        <v>23</v>
      </c>
      <c r="X6" s="91"/>
      <c r="Y6" s="92"/>
      <c r="Z6" s="93"/>
      <c r="AA6" s="94"/>
      <c r="AB6" s="95"/>
    </row>
    <row r="7" spans="1:28" ht="12" customHeight="1" x14ac:dyDescent="0.25">
      <c r="A7" s="96" t="s">
        <v>30</v>
      </c>
      <c r="B7" s="188"/>
      <c r="C7" s="67">
        <v>0</v>
      </c>
      <c r="D7" s="190">
        <v>52.703000000000003</v>
      </c>
      <c r="E7" s="193">
        <v>59.567</v>
      </c>
      <c r="F7" s="190">
        <v>81.686000000000007</v>
      </c>
      <c r="G7" s="97">
        <v>0</v>
      </c>
      <c r="H7" s="190">
        <v>56.728000000000002</v>
      </c>
      <c r="I7" s="193">
        <v>76.774000000000001</v>
      </c>
      <c r="J7" s="68">
        <v>0</v>
      </c>
      <c r="K7" s="97">
        <v>0</v>
      </c>
      <c r="L7" s="68">
        <v>0</v>
      </c>
      <c r="M7" s="97">
        <v>0</v>
      </c>
      <c r="N7" s="68">
        <v>0</v>
      </c>
      <c r="O7" s="97">
        <v>0</v>
      </c>
      <c r="P7" s="68">
        <v>0</v>
      </c>
      <c r="Q7" s="69"/>
      <c r="R7" s="70">
        <f>(LARGE(C7:P7,1)+LARGE(C7:P7,2)+LARGE(C7:P7,3)+LARGE(C7:P7,4)+LARGE(C7:P7,5))</f>
        <v>327.45799999999997</v>
      </c>
      <c r="S7" s="98">
        <f>RANK(R7,$R$3:$R$49,0)</f>
        <v>9</v>
      </c>
      <c r="T7" s="72">
        <f>(LARGE(C7:P7,1)+LARGE(C7:P7,2)+LARGE(C7:P7,3)+LARGE(C7:P7,4)+LARGE(C7:P7,5)+LARGE(C7:P7,6)+LARGE(C7:P7,7)+LARGE(C7:P7,8))</f>
        <v>327.45799999999997</v>
      </c>
      <c r="U7" s="73">
        <f t="shared" si="0"/>
        <v>11</v>
      </c>
      <c r="V7" s="74">
        <f>SUM(C7:P7)</f>
        <v>327.45800000000003</v>
      </c>
      <c r="W7" s="75">
        <f t="shared" si="1"/>
        <v>11</v>
      </c>
      <c r="X7" s="99">
        <v>2</v>
      </c>
      <c r="Y7" s="100" t="s">
        <v>31</v>
      </c>
      <c r="Z7" s="85"/>
      <c r="AA7" s="186"/>
      <c r="AB7" s="80"/>
    </row>
    <row r="8" spans="1:28" ht="12" customHeight="1" x14ac:dyDescent="0.25">
      <c r="A8" s="96" t="s">
        <v>94</v>
      </c>
      <c r="B8" s="188"/>
      <c r="C8" s="67">
        <v>0</v>
      </c>
      <c r="D8" s="190">
        <v>56.371000000000002</v>
      </c>
      <c r="E8" s="193">
        <v>62.003999999999998</v>
      </c>
      <c r="F8" s="191">
        <v>0</v>
      </c>
      <c r="G8" s="193">
        <v>85.713999999999999</v>
      </c>
      <c r="H8" s="190">
        <v>62.622</v>
      </c>
      <c r="I8" s="193">
        <v>78.709999999999994</v>
      </c>
      <c r="J8" s="190">
        <v>46.777000000000001</v>
      </c>
      <c r="K8" s="193">
        <v>95.268000000000001</v>
      </c>
      <c r="L8" s="190">
        <v>46.406999999999996</v>
      </c>
      <c r="M8" s="193">
        <v>10</v>
      </c>
      <c r="N8" s="68">
        <v>0</v>
      </c>
      <c r="O8" s="193">
        <v>85.59</v>
      </c>
      <c r="P8" s="68">
        <v>0</v>
      </c>
      <c r="Q8" s="69"/>
      <c r="R8" s="70">
        <f>(LARGE(C8:P8,1)+LARGE(C8:P8,2)+LARGE(C8:P8,3)+LARGE(C8:P8,4)+LARGE(C8:P8,5))</f>
        <v>407.904</v>
      </c>
      <c r="S8" s="71">
        <f>RANK(R8,$R$3:$R$49,0)</f>
        <v>3</v>
      </c>
      <c r="T8" s="72">
        <f>(LARGE(C8:P8,1)+LARGE(C8:P8,2)+LARGE(C8:P8,3)+LARGE(C8:P8,4)+LARGE(C8:P8,5)+LARGE(C8:P8,6)+LARGE(C8:P8,7)+LARGE(C8:P8,8))</f>
        <v>573.05600000000004</v>
      </c>
      <c r="U8" s="73">
        <f t="shared" si="0"/>
        <v>2</v>
      </c>
      <c r="V8" s="74">
        <f>SUM(C8:P8)</f>
        <v>629.46300000000008</v>
      </c>
      <c r="W8" s="75">
        <f t="shared" si="1"/>
        <v>2</v>
      </c>
      <c r="X8" s="101"/>
      <c r="Y8" s="100" t="s">
        <v>40</v>
      </c>
      <c r="Z8" s="102">
        <f>SUM(C7:P9)</f>
        <v>1337.3600000000001</v>
      </c>
      <c r="AA8" s="103">
        <f>RANK(Z8,$Z$3:$Z$48,0)</f>
        <v>2</v>
      </c>
      <c r="AB8" s="80" t="s">
        <v>84</v>
      </c>
    </row>
    <row r="9" spans="1:28" ht="12" customHeight="1" x14ac:dyDescent="0.25">
      <c r="A9" s="96" t="s">
        <v>55</v>
      </c>
      <c r="B9" s="188"/>
      <c r="C9" s="67">
        <v>0</v>
      </c>
      <c r="D9" s="190">
        <v>22.007999999999999</v>
      </c>
      <c r="E9" s="193">
        <v>12.166</v>
      </c>
      <c r="F9" s="68">
        <v>0</v>
      </c>
      <c r="G9" s="193">
        <v>28.571000000000002</v>
      </c>
      <c r="H9" s="190">
        <v>68.804000000000002</v>
      </c>
      <c r="I9" s="193">
        <v>47.741999999999997</v>
      </c>
      <c r="J9" s="190">
        <v>39.78</v>
      </c>
      <c r="K9" s="193">
        <v>59.573999999999998</v>
      </c>
      <c r="L9" s="190">
        <v>26.626000000000001</v>
      </c>
      <c r="M9" s="193">
        <v>17.273</v>
      </c>
      <c r="N9" s="190">
        <v>25.581</v>
      </c>
      <c r="O9" s="193">
        <v>32.314</v>
      </c>
      <c r="P9" s="68">
        <v>0</v>
      </c>
      <c r="Q9" s="69"/>
      <c r="R9" s="70">
        <f>(LARGE(C9:P9,1)+LARGE(C9:P9,2)+LARGE(C9:P9,3)+LARGE(C9:P9,4)+LARGE(C9:P9,5))</f>
        <v>248.21399999999997</v>
      </c>
      <c r="S9" s="71">
        <f>RANK(R9,$R$3:$R$49,0)</f>
        <v>12</v>
      </c>
      <c r="T9" s="72">
        <f>(LARGE(C9:P9,1)+LARGE(C9:P9,2)+LARGE(C9:P9,3)+LARGE(C9:P9,4)+LARGE(C9:P9,5)+LARGE(C9:P9,6)+LARGE(C9:P9,7)+LARGE(C9:P9,8))</f>
        <v>328.99199999999996</v>
      </c>
      <c r="U9" s="73">
        <f t="shared" si="0"/>
        <v>10</v>
      </c>
      <c r="V9" s="74">
        <f>SUM(C9:P9)</f>
        <v>380.43900000000002</v>
      </c>
      <c r="W9" s="75">
        <f t="shared" si="1"/>
        <v>7</v>
      </c>
      <c r="X9" s="104"/>
      <c r="Y9" s="100" t="s">
        <v>56</v>
      </c>
      <c r="Z9" s="85"/>
      <c r="AA9" s="186"/>
      <c r="AB9" s="80"/>
    </row>
    <row r="10" spans="1:28" s="45" customFormat="1" ht="0.75" customHeight="1" x14ac:dyDescent="0.25">
      <c r="A10" s="86"/>
      <c r="B10" s="188"/>
      <c r="C10" s="67">
        <v>0</v>
      </c>
      <c r="D10" s="68">
        <v>0</v>
      </c>
      <c r="E10" s="193">
        <v>0</v>
      </c>
      <c r="F10" s="68">
        <v>0</v>
      </c>
      <c r="G10" s="97">
        <v>0</v>
      </c>
      <c r="H10" s="190">
        <v>0</v>
      </c>
      <c r="I10" s="97">
        <v>0</v>
      </c>
      <c r="J10" s="68">
        <v>0</v>
      </c>
      <c r="K10" s="97">
        <v>0</v>
      </c>
      <c r="L10" s="68">
        <v>0</v>
      </c>
      <c r="M10" s="193">
        <v>0</v>
      </c>
      <c r="N10" s="190">
        <v>0</v>
      </c>
      <c r="O10" s="193">
        <v>0</v>
      </c>
      <c r="P10" s="68">
        <v>0</v>
      </c>
      <c r="Q10" s="69"/>
      <c r="R10" s="88"/>
      <c r="S10" s="89"/>
      <c r="T10" s="88"/>
      <c r="U10" s="73">
        <f t="shared" si="0"/>
        <v>23</v>
      </c>
      <c r="V10" s="88"/>
      <c r="W10" s="75">
        <f t="shared" si="1"/>
        <v>23</v>
      </c>
      <c r="X10" s="91"/>
      <c r="Y10" s="92"/>
      <c r="Z10" s="93"/>
      <c r="AA10" s="187"/>
      <c r="AB10" s="95"/>
    </row>
    <row r="11" spans="1:28" ht="12" customHeight="1" x14ac:dyDescent="0.25">
      <c r="A11" s="105" t="s">
        <v>32</v>
      </c>
      <c r="B11" s="188"/>
      <c r="C11" s="67">
        <v>0</v>
      </c>
      <c r="D11" s="191">
        <v>100</v>
      </c>
      <c r="E11" s="193">
        <v>38.267000000000003</v>
      </c>
      <c r="F11" s="190">
        <v>95.349000000000004</v>
      </c>
      <c r="G11" s="192">
        <v>100</v>
      </c>
      <c r="H11" s="190">
        <v>73.724999999999994</v>
      </c>
      <c r="I11" s="192">
        <v>100</v>
      </c>
      <c r="J11" s="68">
        <v>0</v>
      </c>
      <c r="K11" s="97">
        <v>0</v>
      </c>
      <c r="L11" s="191">
        <v>100</v>
      </c>
      <c r="M11" s="97">
        <v>0</v>
      </c>
      <c r="N11" s="190">
        <v>80.233000000000004</v>
      </c>
      <c r="O11" s="193">
        <v>82.533000000000001</v>
      </c>
      <c r="P11" s="68">
        <v>0</v>
      </c>
      <c r="Q11" s="69"/>
      <c r="R11" s="70">
        <f t="shared" ref="R11:R45" si="2">(LARGE(C11:P11,1)+LARGE(C11:P11,2)+LARGE(C11:P11,3)+LARGE(C11:P11,4)+LARGE(C11:P11,5))</f>
        <v>495.34899999999999</v>
      </c>
      <c r="S11" s="71">
        <f>RANK(R11,$R$3:$R$49,0)</f>
        <v>1</v>
      </c>
      <c r="T11" s="72">
        <f t="shared" ref="T11:T45" si="3">(LARGE(C11:P11,1)+LARGE(C11:P11,2)+LARGE(C11:P11,3)+LARGE(C11:P11,4)+LARGE(C11:P11,5)+LARGE(C11:P11,6)+LARGE(C11:P11,7)+LARGE(C11:P11,8))</f>
        <v>731.84</v>
      </c>
      <c r="U11" s="73">
        <f t="shared" si="0"/>
        <v>1</v>
      </c>
      <c r="V11" s="74">
        <f t="shared" ref="V11:V45" si="4">SUM(C11:P11)</f>
        <v>770.10700000000008</v>
      </c>
      <c r="W11" s="75">
        <f t="shared" si="1"/>
        <v>1</v>
      </c>
      <c r="X11" s="106">
        <v>3</v>
      </c>
      <c r="Y11" s="107" t="s">
        <v>33</v>
      </c>
      <c r="Z11" s="85"/>
      <c r="AA11" s="79"/>
      <c r="AB11" s="80"/>
    </row>
    <row r="12" spans="1:28" ht="12" customHeight="1" x14ac:dyDescent="0.25">
      <c r="A12" s="105" t="s">
        <v>41</v>
      </c>
      <c r="B12" s="188"/>
      <c r="C12" s="67">
        <v>0</v>
      </c>
      <c r="D12" s="68">
        <v>0</v>
      </c>
      <c r="E12" s="193">
        <v>58.393999999999998</v>
      </c>
      <c r="F12" s="191">
        <v>0</v>
      </c>
      <c r="G12" s="97">
        <v>0</v>
      </c>
      <c r="H12" s="68">
        <v>0</v>
      </c>
      <c r="I12" s="97">
        <v>0</v>
      </c>
      <c r="J12" s="68">
        <v>0</v>
      </c>
      <c r="K12" s="97">
        <v>0</v>
      </c>
      <c r="L12" s="68">
        <v>0</v>
      </c>
      <c r="M12" s="97">
        <v>0</v>
      </c>
      <c r="N12" s="68">
        <v>0</v>
      </c>
      <c r="O12" s="97">
        <v>0</v>
      </c>
      <c r="P12" s="68">
        <v>0</v>
      </c>
      <c r="Q12" s="69"/>
      <c r="R12" s="70">
        <f t="shared" si="2"/>
        <v>58.393999999999998</v>
      </c>
      <c r="S12" s="71">
        <f>RANK(R12,$R$3:$R$49,0)</f>
        <v>19</v>
      </c>
      <c r="T12" s="72">
        <f t="shared" si="3"/>
        <v>58.393999999999998</v>
      </c>
      <c r="U12" s="73">
        <f t="shared" si="0"/>
        <v>19</v>
      </c>
      <c r="V12" s="74">
        <f t="shared" si="4"/>
        <v>58.393999999999998</v>
      </c>
      <c r="W12" s="75">
        <f t="shared" si="1"/>
        <v>19</v>
      </c>
      <c r="X12" s="108"/>
      <c r="Y12" s="107" t="s">
        <v>42</v>
      </c>
      <c r="Z12" s="109">
        <f>SUM(C11:P13)</f>
        <v>898.46400000000006</v>
      </c>
      <c r="AA12" s="110">
        <f>RANK(Z12,$Z$3:$Z$48,0)</f>
        <v>3</v>
      </c>
      <c r="AB12" s="80" t="s">
        <v>85</v>
      </c>
    </row>
    <row r="13" spans="1:28" ht="12" customHeight="1" x14ac:dyDescent="0.25">
      <c r="A13" s="105" t="s">
        <v>49</v>
      </c>
      <c r="B13" s="188"/>
      <c r="C13" s="67">
        <v>0</v>
      </c>
      <c r="D13" s="190">
        <v>19.690999999999999</v>
      </c>
      <c r="E13" s="193">
        <v>20.577999999999999</v>
      </c>
      <c r="F13" s="68">
        <v>0</v>
      </c>
      <c r="G13" s="97">
        <v>0</v>
      </c>
      <c r="H13" s="68">
        <v>0</v>
      </c>
      <c r="I13" s="97">
        <v>0</v>
      </c>
      <c r="J13" s="68">
        <v>0</v>
      </c>
      <c r="K13" s="97">
        <v>0</v>
      </c>
      <c r="L13" s="68">
        <v>0</v>
      </c>
      <c r="M13" s="97">
        <v>0</v>
      </c>
      <c r="N13" s="68">
        <v>0</v>
      </c>
      <c r="O13" s="193">
        <v>29.693999999999999</v>
      </c>
      <c r="P13" s="68">
        <v>0</v>
      </c>
      <c r="Q13" s="69"/>
      <c r="R13" s="70">
        <f t="shared" si="2"/>
        <v>69.962999999999994</v>
      </c>
      <c r="S13" s="71">
        <f>RANK(R13,$R$3:$R$49,0)</f>
        <v>18</v>
      </c>
      <c r="T13" s="72">
        <f t="shared" si="3"/>
        <v>69.962999999999994</v>
      </c>
      <c r="U13" s="73">
        <f t="shared" si="0"/>
        <v>18</v>
      </c>
      <c r="V13" s="74">
        <f t="shared" si="4"/>
        <v>69.962999999999994</v>
      </c>
      <c r="W13" s="75">
        <f t="shared" si="1"/>
        <v>18</v>
      </c>
      <c r="X13" s="111"/>
      <c r="Y13" s="107" t="s">
        <v>50</v>
      </c>
      <c r="Z13" s="85"/>
      <c r="AA13" s="79"/>
      <c r="AB13" s="80"/>
    </row>
    <row r="14" spans="1:28" s="45" customFormat="1" ht="0.75" customHeight="1" x14ac:dyDescent="0.25">
      <c r="A14" s="86"/>
      <c r="B14" s="188"/>
      <c r="C14" s="67">
        <v>0</v>
      </c>
      <c r="D14" s="190">
        <v>0</v>
      </c>
      <c r="E14" s="97">
        <v>0</v>
      </c>
      <c r="F14" s="68">
        <v>0</v>
      </c>
      <c r="G14" s="97">
        <v>0</v>
      </c>
      <c r="H14" s="68">
        <v>0</v>
      </c>
      <c r="I14" s="97">
        <v>0</v>
      </c>
      <c r="J14" s="68">
        <v>0</v>
      </c>
      <c r="K14" s="97">
        <v>0</v>
      </c>
      <c r="L14" s="68">
        <v>0</v>
      </c>
      <c r="M14" s="97">
        <v>0</v>
      </c>
      <c r="N14" s="68">
        <v>0</v>
      </c>
      <c r="O14" s="193">
        <v>0</v>
      </c>
      <c r="P14" s="68">
        <v>0</v>
      </c>
      <c r="Q14" s="69"/>
      <c r="R14" s="88">
        <f t="shared" si="2"/>
        <v>0</v>
      </c>
      <c r="S14" s="89">
        <f>RANK(R14,$R$3:$R$45,0)</f>
        <v>23</v>
      </c>
      <c r="T14" s="88">
        <f t="shared" si="3"/>
        <v>0</v>
      </c>
      <c r="U14" s="73">
        <f t="shared" si="0"/>
        <v>23</v>
      </c>
      <c r="V14" s="88">
        <f t="shared" si="4"/>
        <v>0</v>
      </c>
      <c r="W14" s="75">
        <f t="shared" si="1"/>
        <v>23</v>
      </c>
      <c r="X14" s="112"/>
      <c r="Y14" s="92"/>
      <c r="Z14" s="93"/>
      <c r="AA14" s="94"/>
      <c r="AB14" s="95"/>
    </row>
    <row r="15" spans="1:28" ht="12" customHeight="1" x14ac:dyDescent="0.25">
      <c r="A15" s="113" t="s">
        <v>34</v>
      </c>
      <c r="B15" s="188"/>
      <c r="C15" s="67">
        <v>0</v>
      </c>
      <c r="D15" s="190">
        <v>21.815000000000001</v>
      </c>
      <c r="E15" s="97">
        <v>0</v>
      </c>
      <c r="F15" s="190">
        <v>18.895</v>
      </c>
      <c r="G15" s="193">
        <v>67.668999999999997</v>
      </c>
      <c r="H15" s="190">
        <v>99.569000000000003</v>
      </c>
      <c r="I15" s="193">
        <v>47.097000000000001</v>
      </c>
      <c r="J15" s="68">
        <v>0</v>
      </c>
      <c r="K15" s="97">
        <v>0</v>
      </c>
      <c r="L15" s="190">
        <v>56.707000000000001</v>
      </c>
      <c r="M15" s="97">
        <v>0</v>
      </c>
      <c r="N15" s="190">
        <v>81.394999999999996</v>
      </c>
      <c r="O15" s="193">
        <v>79.475999999999999</v>
      </c>
      <c r="P15" s="68">
        <v>0</v>
      </c>
      <c r="Q15" s="69"/>
      <c r="R15" s="70">
        <f t="shared" si="2"/>
        <v>384.81599999999997</v>
      </c>
      <c r="S15" s="71">
        <f>RANK(R15,$R$3:$R$49,0)</f>
        <v>5</v>
      </c>
      <c r="T15" s="72">
        <f t="shared" si="3"/>
        <v>472.62299999999993</v>
      </c>
      <c r="U15" s="73">
        <f t="shared" si="0"/>
        <v>5</v>
      </c>
      <c r="V15" s="74">
        <f t="shared" si="4"/>
        <v>472.62299999999999</v>
      </c>
      <c r="W15" s="75">
        <f t="shared" si="1"/>
        <v>5</v>
      </c>
      <c r="X15" s="114">
        <v>4</v>
      </c>
      <c r="Y15" s="115" t="s">
        <v>35</v>
      </c>
      <c r="Z15" s="85"/>
      <c r="AA15" s="79"/>
      <c r="AB15" s="80"/>
    </row>
    <row r="16" spans="1:28" ht="12" customHeight="1" x14ac:dyDescent="0.25">
      <c r="A16" s="113" t="s">
        <v>43</v>
      </c>
      <c r="B16" s="188"/>
      <c r="C16" s="67">
        <v>0</v>
      </c>
      <c r="D16" s="190">
        <v>11.583</v>
      </c>
      <c r="E16" s="97">
        <v>0</v>
      </c>
      <c r="F16" s="190">
        <v>85.028999999999996</v>
      </c>
      <c r="G16" s="193">
        <v>75.188000000000002</v>
      </c>
      <c r="H16" s="190">
        <v>69.343000000000004</v>
      </c>
      <c r="I16" s="193">
        <v>49.677</v>
      </c>
      <c r="J16" s="68">
        <v>0</v>
      </c>
      <c r="K16" s="97">
        <v>0</v>
      </c>
      <c r="L16" s="190">
        <v>85.721999999999994</v>
      </c>
      <c r="M16" s="193">
        <v>71.364000000000004</v>
      </c>
      <c r="N16" s="190">
        <v>63.953000000000003</v>
      </c>
      <c r="O16" s="193">
        <v>69.869</v>
      </c>
      <c r="P16" s="68">
        <v>0</v>
      </c>
      <c r="Q16" s="69"/>
      <c r="R16" s="70">
        <f t="shared" si="2"/>
        <v>387.17200000000003</v>
      </c>
      <c r="S16" s="71">
        <f>RANK(R16,$R$3:$R$49,0)</f>
        <v>4</v>
      </c>
      <c r="T16" s="72">
        <f t="shared" si="3"/>
        <v>570.1450000000001</v>
      </c>
      <c r="U16" s="73">
        <f t="shared" si="0"/>
        <v>3</v>
      </c>
      <c r="V16" s="74">
        <f t="shared" si="4"/>
        <v>581.72800000000007</v>
      </c>
      <c r="W16" s="75">
        <f t="shared" si="1"/>
        <v>3</v>
      </c>
      <c r="X16" s="116"/>
      <c r="Y16" s="115" t="s">
        <v>44</v>
      </c>
      <c r="Z16" s="117">
        <f>SUM(C15:P17)</f>
        <v>1467.2059999999999</v>
      </c>
      <c r="AA16" s="118">
        <f>RANK(Z16,$Z$3:$Z$48,0)</f>
        <v>1</v>
      </c>
      <c r="AB16" s="80" t="s">
        <v>86</v>
      </c>
    </row>
    <row r="17" spans="1:28" ht="12" customHeight="1" x14ac:dyDescent="0.25">
      <c r="A17" s="113" t="s">
        <v>51</v>
      </c>
      <c r="B17" s="188"/>
      <c r="C17" s="67">
        <v>0</v>
      </c>
      <c r="D17" s="190">
        <v>62.354999999999997</v>
      </c>
      <c r="E17" s="193">
        <v>53.338999999999999</v>
      </c>
      <c r="F17" s="191">
        <v>100</v>
      </c>
      <c r="G17" s="193">
        <v>26.314</v>
      </c>
      <c r="H17" s="190">
        <v>88.6</v>
      </c>
      <c r="I17" s="97">
        <v>0</v>
      </c>
      <c r="J17" s="68">
        <v>0</v>
      </c>
      <c r="K17" s="97">
        <v>0</v>
      </c>
      <c r="L17" s="190">
        <v>6.5039999999999996</v>
      </c>
      <c r="M17" s="193">
        <v>5.9089999999999998</v>
      </c>
      <c r="N17" s="190">
        <v>24.419</v>
      </c>
      <c r="O17" s="193">
        <v>45.414999999999999</v>
      </c>
      <c r="P17" s="68">
        <v>0</v>
      </c>
      <c r="Q17" s="69"/>
      <c r="R17" s="70">
        <f t="shared" si="2"/>
        <v>349.709</v>
      </c>
      <c r="S17" s="71">
        <f>RANK(R17,$R$3:$R$49,0)</f>
        <v>8</v>
      </c>
      <c r="T17" s="72">
        <f t="shared" si="3"/>
        <v>406.94600000000003</v>
      </c>
      <c r="U17" s="73">
        <f t="shared" si="0"/>
        <v>6</v>
      </c>
      <c r="V17" s="74">
        <f t="shared" si="4"/>
        <v>412.85499999999996</v>
      </c>
      <c r="W17" s="75">
        <f t="shared" si="1"/>
        <v>6</v>
      </c>
      <c r="X17" s="119"/>
      <c r="Y17" s="115" t="s">
        <v>52</v>
      </c>
      <c r="Z17" s="85"/>
      <c r="AA17" s="186"/>
      <c r="AB17" s="80"/>
    </row>
    <row r="18" spans="1:28" s="45" customFormat="1" ht="0.75" customHeight="1" x14ac:dyDescent="0.25">
      <c r="A18" s="86"/>
      <c r="B18" s="188"/>
      <c r="C18" s="67">
        <v>0</v>
      </c>
      <c r="D18" s="68">
        <v>0</v>
      </c>
      <c r="E18" s="97">
        <v>0</v>
      </c>
      <c r="F18" s="68">
        <v>0</v>
      </c>
      <c r="G18" s="193">
        <v>0</v>
      </c>
      <c r="H18" s="68">
        <v>0</v>
      </c>
      <c r="I18" s="97">
        <v>0</v>
      </c>
      <c r="J18" s="68">
        <v>0</v>
      </c>
      <c r="K18" s="97">
        <v>0</v>
      </c>
      <c r="L18" s="190">
        <v>0</v>
      </c>
      <c r="M18" s="97">
        <v>0</v>
      </c>
      <c r="N18" s="68">
        <v>0</v>
      </c>
      <c r="O18" s="97">
        <v>0</v>
      </c>
      <c r="P18" s="68">
        <v>0</v>
      </c>
      <c r="Q18" s="69"/>
      <c r="R18" s="88">
        <f t="shared" si="2"/>
        <v>0</v>
      </c>
      <c r="S18" s="89">
        <f>RANK(R18,$R$3:$R$45,0)</f>
        <v>23</v>
      </c>
      <c r="T18" s="88">
        <f t="shared" si="3"/>
        <v>0</v>
      </c>
      <c r="U18" s="73">
        <f t="shared" si="0"/>
        <v>23</v>
      </c>
      <c r="V18" s="88">
        <f t="shared" si="4"/>
        <v>0</v>
      </c>
      <c r="W18" s="75">
        <f t="shared" si="1"/>
        <v>23</v>
      </c>
      <c r="X18" s="112"/>
      <c r="Y18" s="92"/>
      <c r="Z18" s="93"/>
      <c r="AA18" s="187"/>
      <c r="AB18" s="95"/>
    </row>
    <row r="19" spans="1:28" ht="12" customHeight="1" x14ac:dyDescent="0.25">
      <c r="A19" s="120" t="s">
        <v>36</v>
      </c>
      <c r="B19" s="188"/>
      <c r="C19" s="67">
        <v>0</v>
      </c>
      <c r="D19" s="68">
        <v>0</v>
      </c>
      <c r="E19" s="97">
        <v>0</v>
      </c>
      <c r="F19" s="190">
        <v>61.628</v>
      </c>
      <c r="G19" s="193">
        <v>75.94</v>
      </c>
      <c r="H19" s="191">
        <v>100</v>
      </c>
      <c r="I19" s="193">
        <v>63.225999999999999</v>
      </c>
      <c r="J19" s="68">
        <v>0</v>
      </c>
      <c r="K19" s="97">
        <v>0</v>
      </c>
      <c r="L19" s="190">
        <v>67.885999999999996</v>
      </c>
      <c r="M19" s="97">
        <v>0</v>
      </c>
      <c r="N19" s="68">
        <v>0</v>
      </c>
      <c r="O19" s="97">
        <v>0</v>
      </c>
      <c r="P19" s="68">
        <v>0</v>
      </c>
      <c r="Q19" s="69"/>
      <c r="R19" s="70">
        <f t="shared" si="2"/>
        <v>368.68</v>
      </c>
      <c r="S19" s="71">
        <f>RANK(R19,$R$3:$R$49,0)</f>
        <v>6</v>
      </c>
      <c r="T19" s="72">
        <f t="shared" si="3"/>
        <v>368.68</v>
      </c>
      <c r="U19" s="73">
        <f t="shared" si="0"/>
        <v>7</v>
      </c>
      <c r="V19" s="74">
        <f t="shared" si="4"/>
        <v>368.67999999999995</v>
      </c>
      <c r="W19" s="75">
        <f t="shared" si="1"/>
        <v>8</v>
      </c>
      <c r="X19" s="121">
        <v>5</v>
      </c>
      <c r="Y19" s="122" t="s">
        <v>37</v>
      </c>
      <c r="Z19" s="85"/>
      <c r="AA19" s="186"/>
      <c r="AB19" s="80"/>
    </row>
    <row r="20" spans="1:28" ht="12" customHeight="1" x14ac:dyDescent="0.25">
      <c r="A20" s="120" t="s">
        <v>45</v>
      </c>
      <c r="B20" s="188"/>
      <c r="C20" s="67">
        <v>0</v>
      </c>
      <c r="D20" s="68">
        <v>0</v>
      </c>
      <c r="E20" s="97">
        <v>0</v>
      </c>
      <c r="F20" s="68">
        <v>0</v>
      </c>
      <c r="G20" s="97">
        <v>0</v>
      </c>
      <c r="H20" s="68">
        <v>0</v>
      </c>
      <c r="I20" s="97">
        <v>0</v>
      </c>
      <c r="J20" s="190">
        <v>66.704999999999998</v>
      </c>
      <c r="K20" s="193">
        <v>87.034999999999997</v>
      </c>
      <c r="L20" s="68">
        <v>0</v>
      </c>
      <c r="M20" s="97">
        <v>0</v>
      </c>
      <c r="N20" s="190">
        <v>41.86</v>
      </c>
      <c r="O20" s="193">
        <v>54.148000000000003</v>
      </c>
      <c r="P20" s="68">
        <v>0</v>
      </c>
      <c r="Q20" s="69"/>
      <c r="R20" s="70">
        <f t="shared" si="2"/>
        <v>249.74799999999999</v>
      </c>
      <c r="S20" s="71">
        <f>RANK(R20,$R$3:$R$49,0)</f>
        <v>11</v>
      </c>
      <c r="T20" s="72">
        <f t="shared" si="3"/>
        <v>249.74799999999999</v>
      </c>
      <c r="U20" s="73">
        <f t="shared" si="0"/>
        <v>13</v>
      </c>
      <c r="V20" s="74">
        <f t="shared" si="4"/>
        <v>249.74800000000002</v>
      </c>
      <c r="W20" s="75">
        <f t="shared" si="1"/>
        <v>13</v>
      </c>
      <c r="X20" s="123"/>
      <c r="Y20" s="122" t="s">
        <v>46</v>
      </c>
      <c r="Z20" s="124">
        <f>SUM(C19:P21)</f>
        <v>870.20699999999999</v>
      </c>
      <c r="AA20" s="125">
        <f>RANK(Z20,$Z$3:$Z$48,0)</f>
        <v>5</v>
      </c>
      <c r="AB20" s="80" t="s">
        <v>87</v>
      </c>
    </row>
    <row r="21" spans="1:28" ht="12" customHeight="1" x14ac:dyDescent="0.25">
      <c r="A21" s="120" t="s">
        <v>47</v>
      </c>
      <c r="B21" s="188"/>
      <c r="C21" s="67">
        <v>0</v>
      </c>
      <c r="D21" s="190">
        <v>3.8610000000000002</v>
      </c>
      <c r="E21" s="193">
        <v>21.841000000000001</v>
      </c>
      <c r="F21" s="68">
        <v>0</v>
      </c>
      <c r="G21" s="97">
        <v>0</v>
      </c>
      <c r="H21" s="68">
        <v>0</v>
      </c>
      <c r="I21" s="97">
        <v>0</v>
      </c>
      <c r="J21" s="190">
        <v>48.103999999999999</v>
      </c>
      <c r="K21" s="192">
        <v>100</v>
      </c>
      <c r="L21" s="68">
        <v>0</v>
      </c>
      <c r="M21" s="97">
        <v>0</v>
      </c>
      <c r="N21" s="190">
        <v>32.558</v>
      </c>
      <c r="O21" s="193">
        <v>45.414999999999999</v>
      </c>
      <c r="P21" s="68">
        <v>0</v>
      </c>
      <c r="Q21" s="69"/>
      <c r="R21" s="70">
        <f t="shared" si="2"/>
        <v>247.91799999999998</v>
      </c>
      <c r="S21" s="71">
        <f>RANK(R21,$R$3:$R$49,0)</f>
        <v>13</v>
      </c>
      <c r="T21" s="72">
        <f t="shared" si="3"/>
        <v>251.77899999999997</v>
      </c>
      <c r="U21" s="73">
        <f t="shared" si="0"/>
        <v>12</v>
      </c>
      <c r="V21" s="74">
        <f t="shared" si="4"/>
        <v>251.77899999999997</v>
      </c>
      <c r="W21" s="75">
        <f t="shared" si="1"/>
        <v>12</v>
      </c>
      <c r="X21" s="126"/>
      <c r="Y21" s="122" t="s">
        <v>48</v>
      </c>
      <c r="Z21" s="85"/>
      <c r="AA21" s="79"/>
      <c r="AB21" s="80"/>
    </row>
    <row r="22" spans="1:28" s="45" customFormat="1" ht="0.75" customHeight="1" x14ac:dyDescent="0.25">
      <c r="A22" s="86"/>
      <c r="B22" s="188"/>
      <c r="C22" s="67">
        <v>0</v>
      </c>
      <c r="D22" s="68">
        <v>0</v>
      </c>
      <c r="E22" s="97">
        <v>0</v>
      </c>
      <c r="F22" s="68">
        <v>0</v>
      </c>
      <c r="G22" s="97">
        <v>0</v>
      </c>
      <c r="H22" s="68">
        <v>0</v>
      </c>
      <c r="I22" s="97">
        <v>0</v>
      </c>
      <c r="J22" s="68">
        <v>0</v>
      </c>
      <c r="K22" s="97">
        <v>0</v>
      </c>
      <c r="L22" s="68">
        <v>0</v>
      </c>
      <c r="M22" s="97">
        <v>0</v>
      </c>
      <c r="N22" s="68">
        <v>0</v>
      </c>
      <c r="O22" s="97">
        <v>0</v>
      </c>
      <c r="P22" s="68">
        <v>0</v>
      </c>
      <c r="Q22" s="69"/>
      <c r="R22" s="88">
        <f t="shared" si="2"/>
        <v>0</v>
      </c>
      <c r="S22" s="89">
        <f>RANK(R22,$R$3:$R$45,0)</f>
        <v>23</v>
      </c>
      <c r="T22" s="88">
        <f t="shared" si="3"/>
        <v>0</v>
      </c>
      <c r="U22" s="73">
        <f t="shared" si="0"/>
        <v>23</v>
      </c>
      <c r="V22" s="88">
        <f t="shared" si="4"/>
        <v>0</v>
      </c>
      <c r="W22" s="75">
        <f t="shared" si="1"/>
        <v>23</v>
      </c>
      <c r="X22" s="112"/>
      <c r="Y22" s="92"/>
      <c r="Z22" s="93"/>
      <c r="AA22" s="94"/>
      <c r="AB22" s="95"/>
    </row>
    <row r="23" spans="1:28" ht="12" customHeight="1" x14ac:dyDescent="0.25">
      <c r="A23" s="127" t="s">
        <v>57</v>
      </c>
      <c r="B23" s="188"/>
      <c r="C23" s="67">
        <v>0</v>
      </c>
      <c r="D23" s="68">
        <v>0</v>
      </c>
      <c r="E23" s="97">
        <v>0</v>
      </c>
      <c r="F23" s="68">
        <v>0</v>
      </c>
      <c r="G23" s="193">
        <v>67.668999999999997</v>
      </c>
      <c r="H23" s="190">
        <v>94.153000000000006</v>
      </c>
      <c r="I23" s="97">
        <v>0</v>
      </c>
      <c r="J23" s="68">
        <v>0</v>
      </c>
      <c r="K23" s="97">
        <v>0</v>
      </c>
      <c r="L23" s="68">
        <v>0</v>
      </c>
      <c r="M23" s="193">
        <v>52.726999999999997</v>
      </c>
      <c r="N23" s="68">
        <v>0</v>
      </c>
      <c r="O23" s="97">
        <v>0</v>
      </c>
      <c r="P23" s="68">
        <v>0</v>
      </c>
      <c r="Q23" s="69"/>
      <c r="R23" s="70">
        <f t="shared" si="2"/>
        <v>214.54900000000001</v>
      </c>
      <c r="S23" s="71">
        <f>RANK(R23,$R$3:$R$49,0)</f>
        <v>15</v>
      </c>
      <c r="T23" s="72">
        <f t="shared" si="3"/>
        <v>214.54900000000001</v>
      </c>
      <c r="U23" s="73">
        <f t="shared" si="0"/>
        <v>15</v>
      </c>
      <c r="V23" s="74">
        <f t="shared" si="4"/>
        <v>214.54900000000001</v>
      </c>
      <c r="W23" s="75">
        <f t="shared" si="1"/>
        <v>15</v>
      </c>
      <c r="X23" s="128">
        <v>6</v>
      </c>
      <c r="Y23" s="129" t="s">
        <v>58</v>
      </c>
      <c r="Z23" s="85"/>
      <c r="AA23" s="79"/>
      <c r="AB23" s="80"/>
    </row>
    <row r="24" spans="1:28" ht="12" customHeight="1" x14ac:dyDescent="0.25">
      <c r="A24" s="127" t="s">
        <v>38</v>
      </c>
      <c r="B24" s="188"/>
      <c r="C24" s="67">
        <v>0</v>
      </c>
      <c r="D24" s="68">
        <v>0</v>
      </c>
      <c r="E24" s="97">
        <v>0</v>
      </c>
      <c r="F24" s="68">
        <v>0</v>
      </c>
      <c r="G24" s="97">
        <v>0</v>
      </c>
      <c r="H24" s="68">
        <v>0</v>
      </c>
      <c r="I24" s="97">
        <v>0</v>
      </c>
      <c r="J24" s="68">
        <v>0</v>
      </c>
      <c r="K24" s="97">
        <v>0</v>
      </c>
      <c r="L24" s="68">
        <v>0</v>
      </c>
      <c r="M24" s="97">
        <v>0</v>
      </c>
      <c r="N24" s="68">
        <v>0</v>
      </c>
      <c r="O24" s="97">
        <v>0</v>
      </c>
      <c r="P24" s="68">
        <v>0</v>
      </c>
      <c r="Q24" s="69"/>
      <c r="R24" s="70">
        <f t="shared" si="2"/>
        <v>0</v>
      </c>
      <c r="S24" s="71">
        <f>RANK(R24,$R$3:$R$49,0)</f>
        <v>23</v>
      </c>
      <c r="T24" s="72">
        <f t="shared" si="3"/>
        <v>0</v>
      </c>
      <c r="U24" s="73">
        <f t="shared" si="0"/>
        <v>23</v>
      </c>
      <c r="V24" s="74">
        <f t="shared" si="4"/>
        <v>0</v>
      </c>
      <c r="W24" s="75">
        <f t="shared" si="1"/>
        <v>23</v>
      </c>
      <c r="X24" s="130"/>
      <c r="Y24" s="131" t="s">
        <v>66</v>
      </c>
      <c r="Z24" s="132">
        <f>SUM(C23:P25)</f>
        <v>214.54900000000001</v>
      </c>
      <c r="AA24" s="133">
        <f>RANK(Z24,$Z$3:$Z$48,0)</f>
        <v>8</v>
      </c>
      <c r="AB24" s="80" t="s">
        <v>88</v>
      </c>
    </row>
    <row r="25" spans="1:28" ht="12" customHeight="1" x14ac:dyDescent="0.25">
      <c r="A25" s="127" t="s">
        <v>72</v>
      </c>
      <c r="B25" s="188"/>
      <c r="C25" s="67">
        <v>0</v>
      </c>
      <c r="D25" s="68">
        <v>0</v>
      </c>
      <c r="E25" s="97">
        <v>0</v>
      </c>
      <c r="F25" s="68">
        <v>0</v>
      </c>
      <c r="G25" s="97">
        <v>0</v>
      </c>
      <c r="H25" s="68">
        <v>0</v>
      </c>
      <c r="I25" s="97">
        <v>0</v>
      </c>
      <c r="J25" s="68">
        <v>0</v>
      </c>
      <c r="K25" s="97">
        <v>0</v>
      </c>
      <c r="L25" s="68">
        <v>0</v>
      </c>
      <c r="M25" s="97">
        <v>0</v>
      </c>
      <c r="N25" s="68">
        <v>0</v>
      </c>
      <c r="O25" s="97">
        <v>0</v>
      </c>
      <c r="P25" s="68">
        <v>0</v>
      </c>
      <c r="Q25" s="69"/>
      <c r="R25" s="70">
        <f t="shared" si="2"/>
        <v>0</v>
      </c>
      <c r="S25" s="71">
        <f>RANK(R25,$R$3:$R$49,0)</f>
        <v>23</v>
      </c>
      <c r="T25" s="72">
        <f t="shared" si="3"/>
        <v>0</v>
      </c>
      <c r="U25" s="73">
        <f t="shared" si="0"/>
        <v>23</v>
      </c>
      <c r="V25" s="74">
        <f t="shared" si="4"/>
        <v>0</v>
      </c>
      <c r="W25" s="75">
        <f t="shared" si="1"/>
        <v>23</v>
      </c>
      <c r="X25" s="134"/>
      <c r="Y25" s="129" t="s">
        <v>73</v>
      </c>
      <c r="Z25" s="85"/>
      <c r="AA25" s="79"/>
      <c r="AB25" s="80"/>
    </row>
    <row r="26" spans="1:28" s="45" customFormat="1" ht="0.75" customHeight="1" x14ac:dyDescent="0.25">
      <c r="A26" s="86"/>
      <c r="B26" s="188"/>
      <c r="C26" s="67">
        <v>0</v>
      </c>
      <c r="D26" s="68">
        <v>0</v>
      </c>
      <c r="E26" s="97">
        <v>0</v>
      </c>
      <c r="F26" s="68">
        <v>0</v>
      </c>
      <c r="G26" s="97">
        <v>0</v>
      </c>
      <c r="H26" s="68">
        <v>0</v>
      </c>
      <c r="I26" s="97">
        <v>0</v>
      </c>
      <c r="J26" s="68">
        <v>0</v>
      </c>
      <c r="K26" s="97">
        <v>0</v>
      </c>
      <c r="L26" s="68">
        <v>0</v>
      </c>
      <c r="M26" s="97">
        <v>0</v>
      </c>
      <c r="N26" s="68">
        <v>0</v>
      </c>
      <c r="O26" s="97">
        <v>0</v>
      </c>
      <c r="P26" s="68">
        <v>0</v>
      </c>
      <c r="Q26" s="69"/>
      <c r="R26" s="88">
        <f t="shared" si="2"/>
        <v>0</v>
      </c>
      <c r="S26" s="89">
        <f>RANK(R26,$R$3:$R$45,0)</f>
        <v>23</v>
      </c>
      <c r="T26" s="88">
        <f t="shared" si="3"/>
        <v>0</v>
      </c>
      <c r="U26" s="73">
        <f t="shared" si="0"/>
        <v>23</v>
      </c>
      <c r="V26" s="88">
        <f t="shared" si="4"/>
        <v>0</v>
      </c>
      <c r="W26" s="75">
        <f t="shared" si="1"/>
        <v>23</v>
      </c>
      <c r="X26" s="112"/>
      <c r="Y26" s="92"/>
      <c r="Z26" s="93"/>
      <c r="AA26" s="94"/>
      <c r="AB26" s="95"/>
    </row>
    <row r="27" spans="1:28" ht="12" customHeight="1" x14ac:dyDescent="0.25">
      <c r="A27" s="135" t="s">
        <v>59</v>
      </c>
      <c r="B27" s="188"/>
      <c r="C27" s="67">
        <v>0</v>
      </c>
      <c r="D27" s="68">
        <v>0</v>
      </c>
      <c r="E27" s="97">
        <v>0</v>
      </c>
      <c r="F27" s="68">
        <v>0</v>
      </c>
      <c r="G27" s="97">
        <v>0</v>
      </c>
      <c r="H27" s="68">
        <v>0</v>
      </c>
      <c r="I27" s="97">
        <v>0</v>
      </c>
      <c r="J27" s="190">
        <v>60.484999999999999</v>
      </c>
      <c r="K27" s="193">
        <v>95.158000000000001</v>
      </c>
      <c r="L27" s="68">
        <v>0</v>
      </c>
      <c r="M27" s="97">
        <v>0</v>
      </c>
      <c r="N27" s="68">
        <v>0</v>
      </c>
      <c r="O27" s="97">
        <v>0</v>
      </c>
      <c r="P27" s="68">
        <v>0</v>
      </c>
      <c r="Q27" s="69"/>
      <c r="R27" s="70">
        <f t="shared" si="2"/>
        <v>155.643</v>
      </c>
      <c r="S27" s="71">
        <f>RANK(R27,$R$3:$R$49,0)</f>
        <v>16</v>
      </c>
      <c r="T27" s="72">
        <f t="shared" si="3"/>
        <v>155.643</v>
      </c>
      <c r="U27" s="73">
        <f t="shared" si="0"/>
        <v>16</v>
      </c>
      <c r="V27" s="74">
        <f t="shared" si="4"/>
        <v>155.643</v>
      </c>
      <c r="W27" s="75">
        <f t="shared" si="1"/>
        <v>16</v>
      </c>
      <c r="X27" s="136">
        <v>7</v>
      </c>
      <c r="Y27" s="137" t="s">
        <v>60</v>
      </c>
      <c r="Z27" s="85"/>
      <c r="AA27" s="79"/>
      <c r="AB27" s="80"/>
    </row>
    <row r="28" spans="1:28" ht="12" customHeight="1" x14ac:dyDescent="0.25">
      <c r="A28" s="135" t="s">
        <v>67</v>
      </c>
      <c r="B28" s="188"/>
      <c r="C28" s="67">
        <v>0</v>
      </c>
      <c r="D28" s="68">
        <v>0</v>
      </c>
      <c r="E28" s="97">
        <v>0</v>
      </c>
      <c r="F28" s="68">
        <v>0</v>
      </c>
      <c r="G28" s="97">
        <v>0</v>
      </c>
      <c r="H28" s="68">
        <v>0</v>
      </c>
      <c r="I28" s="97">
        <v>0</v>
      </c>
      <c r="J28" s="190">
        <v>58.779000000000003</v>
      </c>
      <c r="K28" s="193">
        <v>62.018999999999998</v>
      </c>
      <c r="L28" s="68">
        <v>0</v>
      </c>
      <c r="M28" s="97">
        <v>0</v>
      </c>
      <c r="N28" s="68">
        <v>0</v>
      </c>
      <c r="O28" s="97">
        <v>0</v>
      </c>
      <c r="P28" s="68">
        <v>0</v>
      </c>
      <c r="Q28" s="69"/>
      <c r="R28" s="70">
        <f t="shared" si="2"/>
        <v>120.798</v>
      </c>
      <c r="S28" s="71">
        <f>RANK(R28,$R$3:$R$49,0)</f>
        <v>17</v>
      </c>
      <c r="T28" s="72">
        <f t="shared" si="3"/>
        <v>120.798</v>
      </c>
      <c r="U28" s="73">
        <f t="shared" si="0"/>
        <v>17</v>
      </c>
      <c r="V28" s="74">
        <f t="shared" si="4"/>
        <v>120.798</v>
      </c>
      <c r="W28" s="75">
        <f t="shared" si="1"/>
        <v>17</v>
      </c>
      <c r="X28" s="138"/>
      <c r="Y28" s="137" t="s">
        <v>68</v>
      </c>
      <c r="Z28" s="139">
        <f>SUM(C27:P29)</f>
        <v>500.71199999999993</v>
      </c>
      <c r="AA28" s="140">
        <f>RANK(Z28,$Z$3:$Z$48,0)</f>
        <v>6</v>
      </c>
      <c r="AB28" s="80" t="s">
        <v>89</v>
      </c>
    </row>
    <row r="29" spans="1:28" ht="12" customHeight="1" x14ac:dyDescent="0.25">
      <c r="A29" s="135" t="s">
        <v>63</v>
      </c>
      <c r="B29" s="188"/>
      <c r="C29" s="67">
        <v>0</v>
      </c>
      <c r="D29" s="68">
        <v>0</v>
      </c>
      <c r="E29" s="97">
        <v>0</v>
      </c>
      <c r="F29" s="68">
        <v>0</v>
      </c>
      <c r="G29" s="97">
        <v>0</v>
      </c>
      <c r="H29" s="68">
        <v>0</v>
      </c>
      <c r="I29" s="97">
        <v>0</v>
      </c>
      <c r="J29" s="191">
        <v>100</v>
      </c>
      <c r="K29" s="193">
        <v>82.35</v>
      </c>
      <c r="L29" s="68">
        <v>0</v>
      </c>
      <c r="M29" s="97">
        <v>0</v>
      </c>
      <c r="N29" s="68">
        <v>0</v>
      </c>
      <c r="O29" s="193">
        <v>41.920999999999999</v>
      </c>
      <c r="P29" s="68">
        <v>0</v>
      </c>
      <c r="Q29" s="69"/>
      <c r="R29" s="70">
        <f t="shared" si="2"/>
        <v>224.27099999999999</v>
      </c>
      <c r="S29" s="71">
        <f>RANK(R29,$R$3:$R$49,0)</f>
        <v>14</v>
      </c>
      <c r="T29" s="72">
        <f t="shared" si="3"/>
        <v>224.27099999999999</v>
      </c>
      <c r="U29" s="73">
        <f t="shared" si="0"/>
        <v>14</v>
      </c>
      <c r="V29" s="74">
        <f t="shared" si="4"/>
        <v>224.27099999999999</v>
      </c>
      <c r="W29" s="75">
        <f t="shared" si="1"/>
        <v>14</v>
      </c>
      <c r="X29" s="141"/>
      <c r="Y29" s="142" t="s">
        <v>74</v>
      </c>
      <c r="Z29" s="85"/>
      <c r="AA29" s="186"/>
      <c r="AB29" s="80"/>
    </row>
    <row r="30" spans="1:28" s="45" customFormat="1" ht="0.75" customHeight="1" x14ac:dyDescent="0.25">
      <c r="A30" s="86"/>
      <c r="B30" s="188"/>
      <c r="C30" s="67">
        <v>0</v>
      </c>
      <c r="D30" s="68">
        <v>0</v>
      </c>
      <c r="E30" s="97">
        <v>0</v>
      </c>
      <c r="F30" s="68">
        <v>0</v>
      </c>
      <c r="G30" s="97">
        <v>0</v>
      </c>
      <c r="H30" s="68">
        <v>0</v>
      </c>
      <c r="I30" s="97">
        <v>0</v>
      </c>
      <c r="J30" s="68">
        <v>0</v>
      </c>
      <c r="K30" s="97">
        <v>0</v>
      </c>
      <c r="L30" s="68">
        <v>0</v>
      </c>
      <c r="M30" s="97">
        <v>0</v>
      </c>
      <c r="N30" s="68">
        <v>0</v>
      </c>
      <c r="O30" s="97">
        <v>0</v>
      </c>
      <c r="P30" s="68">
        <v>0</v>
      </c>
      <c r="Q30" s="69"/>
      <c r="R30" s="88">
        <f t="shared" si="2"/>
        <v>0</v>
      </c>
      <c r="S30" s="89">
        <f>RANK(R30,$R$3:$R$45,0)</f>
        <v>23</v>
      </c>
      <c r="T30" s="88">
        <f t="shared" si="3"/>
        <v>0</v>
      </c>
      <c r="U30" s="73">
        <f t="shared" si="0"/>
        <v>23</v>
      </c>
      <c r="V30" s="88">
        <f t="shared" si="4"/>
        <v>0</v>
      </c>
      <c r="W30" s="75">
        <f t="shared" si="1"/>
        <v>23</v>
      </c>
      <c r="X30" s="112"/>
      <c r="Y30" s="92"/>
      <c r="Z30" s="93"/>
      <c r="AA30" s="94"/>
      <c r="AB30" s="95"/>
    </row>
    <row r="31" spans="1:28" ht="12" customHeight="1" x14ac:dyDescent="0.25">
      <c r="A31" s="143" t="s">
        <v>61</v>
      </c>
      <c r="B31" s="188"/>
      <c r="C31" s="67">
        <v>0</v>
      </c>
      <c r="D31" s="68">
        <v>0</v>
      </c>
      <c r="E31" s="97">
        <v>0</v>
      </c>
      <c r="F31" s="68">
        <v>0</v>
      </c>
      <c r="G31" s="97">
        <v>0</v>
      </c>
      <c r="H31" s="68">
        <v>0</v>
      </c>
      <c r="I31" s="97">
        <v>0</v>
      </c>
      <c r="J31" s="68">
        <v>0</v>
      </c>
      <c r="K31" s="97">
        <v>0</v>
      </c>
      <c r="L31" s="68">
        <v>0</v>
      </c>
      <c r="M31" s="97">
        <v>0</v>
      </c>
      <c r="N31" s="68">
        <v>0</v>
      </c>
      <c r="O31" s="97">
        <v>0</v>
      </c>
      <c r="P31" s="68">
        <v>0</v>
      </c>
      <c r="Q31" s="69"/>
      <c r="R31" s="70">
        <f t="shared" si="2"/>
        <v>0</v>
      </c>
      <c r="S31" s="71">
        <f>RANK(R31,$R$3:$R$49,0)</f>
        <v>23</v>
      </c>
      <c r="T31" s="72">
        <f t="shared" si="3"/>
        <v>0</v>
      </c>
      <c r="U31" s="73">
        <f t="shared" si="0"/>
        <v>23</v>
      </c>
      <c r="V31" s="74">
        <f t="shared" si="4"/>
        <v>0</v>
      </c>
      <c r="W31" s="75">
        <f t="shared" si="1"/>
        <v>23</v>
      </c>
      <c r="X31" s="144">
        <v>8</v>
      </c>
      <c r="Y31" s="145" t="s">
        <v>62</v>
      </c>
      <c r="Z31" s="85"/>
      <c r="AA31" s="79"/>
      <c r="AB31" s="80"/>
    </row>
    <row r="32" spans="1:28" ht="12" customHeight="1" x14ac:dyDescent="0.25">
      <c r="A32" s="143" t="s">
        <v>69</v>
      </c>
      <c r="B32" s="188"/>
      <c r="C32" s="67">
        <v>0</v>
      </c>
      <c r="D32" s="68">
        <v>0</v>
      </c>
      <c r="E32" s="97">
        <v>0</v>
      </c>
      <c r="F32" s="68">
        <v>0</v>
      </c>
      <c r="G32" s="97">
        <v>0</v>
      </c>
      <c r="H32" s="68">
        <v>0</v>
      </c>
      <c r="I32" s="97">
        <v>0</v>
      </c>
      <c r="J32" s="68">
        <v>0</v>
      </c>
      <c r="K32" s="97">
        <v>0</v>
      </c>
      <c r="L32" s="68">
        <v>0</v>
      </c>
      <c r="M32" s="97">
        <v>0</v>
      </c>
      <c r="N32" s="68">
        <v>0</v>
      </c>
      <c r="O32" s="97">
        <v>0</v>
      </c>
      <c r="P32" s="68">
        <v>0</v>
      </c>
      <c r="Q32" s="69"/>
      <c r="R32" s="70">
        <f t="shared" si="2"/>
        <v>0</v>
      </c>
      <c r="S32" s="71">
        <f>RANK(R32,$R$3:$R$49,0)</f>
        <v>23</v>
      </c>
      <c r="T32" s="72">
        <f t="shared" si="3"/>
        <v>0</v>
      </c>
      <c r="U32" s="73">
        <f t="shared" si="0"/>
        <v>23</v>
      </c>
      <c r="V32" s="74">
        <f t="shared" si="4"/>
        <v>0</v>
      </c>
      <c r="W32" s="75">
        <f t="shared" si="1"/>
        <v>23</v>
      </c>
      <c r="X32" s="146"/>
      <c r="Y32" s="145" t="s">
        <v>70</v>
      </c>
      <c r="Z32" s="147">
        <f>SUM(C31:P33)</f>
        <v>41.844999999999999</v>
      </c>
      <c r="AA32" s="148">
        <f>RANK(Z32,$Z$3:$Z$48,0)</f>
        <v>9</v>
      </c>
      <c r="AB32" s="80" t="s">
        <v>90</v>
      </c>
    </row>
    <row r="33" spans="1:28" ht="12" customHeight="1" x14ac:dyDescent="0.25">
      <c r="A33" s="143" t="s">
        <v>64</v>
      </c>
      <c r="B33" s="188"/>
      <c r="C33" s="67">
        <v>0</v>
      </c>
      <c r="D33" s="68">
        <v>0</v>
      </c>
      <c r="E33" s="97">
        <v>0</v>
      </c>
      <c r="F33" s="68">
        <v>0</v>
      </c>
      <c r="G33" s="97">
        <v>0</v>
      </c>
      <c r="H33" s="68">
        <v>0</v>
      </c>
      <c r="I33" s="97">
        <v>0</v>
      </c>
      <c r="J33" s="191">
        <v>0</v>
      </c>
      <c r="K33" s="193">
        <v>41.844999999999999</v>
      </c>
      <c r="L33" s="68">
        <v>0</v>
      </c>
      <c r="M33" s="97">
        <v>0</v>
      </c>
      <c r="N33" s="68">
        <v>0</v>
      </c>
      <c r="O33" s="97">
        <v>0</v>
      </c>
      <c r="P33" s="68">
        <v>0</v>
      </c>
      <c r="Q33" s="69"/>
      <c r="R33" s="70">
        <f t="shared" si="2"/>
        <v>41.844999999999999</v>
      </c>
      <c r="S33" s="71">
        <f>RANK(R33,$R$3:$R$49,0)</f>
        <v>20</v>
      </c>
      <c r="T33" s="72">
        <f t="shared" si="3"/>
        <v>41.844999999999999</v>
      </c>
      <c r="U33" s="73">
        <f t="shared" si="0"/>
        <v>20</v>
      </c>
      <c r="V33" s="74">
        <f t="shared" si="4"/>
        <v>41.844999999999999</v>
      </c>
      <c r="W33" s="75">
        <f t="shared" si="1"/>
        <v>20</v>
      </c>
      <c r="X33" s="149"/>
      <c r="Y33" s="150" t="s">
        <v>65</v>
      </c>
      <c r="Z33" s="85"/>
      <c r="AA33" s="79"/>
      <c r="AB33" s="80"/>
    </row>
    <row r="34" spans="1:28" s="45" customFormat="1" ht="0.75" customHeight="1" x14ac:dyDescent="0.25">
      <c r="A34" s="86"/>
      <c r="B34" s="188"/>
      <c r="C34" s="67">
        <v>0</v>
      </c>
      <c r="D34" s="68">
        <v>0</v>
      </c>
      <c r="E34" s="97">
        <v>0</v>
      </c>
      <c r="F34" s="68">
        <v>0</v>
      </c>
      <c r="G34" s="97">
        <v>0</v>
      </c>
      <c r="H34" s="68">
        <v>0</v>
      </c>
      <c r="I34" s="97">
        <v>0</v>
      </c>
      <c r="J34" s="68">
        <v>0</v>
      </c>
      <c r="K34" s="97">
        <v>0</v>
      </c>
      <c r="L34" s="68">
        <v>0</v>
      </c>
      <c r="M34" s="97">
        <v>0</v>
      </c>
      <c r="N34" s="68">
        <v>0</v>
      </c>
      <c r="O34" s="97">
        <v>0</v>
      </c>
      <c r="P34" s="68">
        <v>0</v>
      </c>
      <c r="Q34" s="69"/>
      <c r="R34" s="88">
        <f t="shared" si="2"/>
        <v>0</v>
      </c>
      <c r="S34" s="89">
        <f>RANK(R34,$R$3:$R$45,0)</f>
        <v>23</v>
      </c>
      <c r="T34" s="88">
        <f t="shared" si="3"/>
        <v>0</v>
      </c>
      <c r="U34" s="73">
        <f t="shared" si="0"/>
        <v>23</v>
      </c>
      <c r="V34" s="88">
        <f t="shared" si="4"/>
        <v>0</v>
      </c>
      <c r="W34" s="75">
        <f t="shared" si="1"/>
        <v>23</v>
      </c>
      <c r="X34" s="112"/>
      <c r="Y34" s="92"/>
      <c r="Z34" s="93"/>
      <c r="AA34" s="187"/>
      <c r="AB34" s="95"/>
    </row>
    <row r="35" spans="1:28" ht="12" customHeight="1" x14ac:dyDescent="0.25">
      <c r="A35" s="151" t="s">
        <v>75</v>
      </c>
      <c r="B35" s="188"/>
      <c r="C35" s="67">
        <v>0</v>
      </c>
      <c r="D35" s="68">
        <v>0</v>
      </c>
      <c r="E35" s="193">
        <v>12.022</v>
      </c>
      <c r="F35" s="190">
        <v>79.069999999999993</v>
      </c>
      <c r="G35" s="193">
        <v>46.616999999999997</v>
      </c>
      <c r="H35" s="190">
        <v>68.641999999999996</v>
      </c>
      <c r="I35" s="97">
        <v>0</v>
      </c>
      <c r="J35" s="68">
        <v>0</v>
      </c>
      <c r="K35" s="97"/>
      <c r="L35" s="190">
        <v>26.422999999999998</v>
      </c>
      <c r="M35" s="193">
        <v>98.635999999999996</v>
      </c>
      <c r="N35" s="68">
        <v>0</v>
      </c>
      <c r="O35" s="97">
        <v>0</v>
      </c>
      <c r="P35" s="68">
        <v>0</v>
      </c>
      <c r="Q35" s="69"/>
      <c r="R35" s="70">
        <f t="shared" si="2"/>
        <v>319.38799999999998</v>
      </c>
      <c r="S35" s="71">
        <f>RANK(R35,$R$3:$R$49,0)</f>
        <v>10</v>
      </c>
      <c r="T35" s="72">
        <f t="shared" si="3"/>
        <v>331.40999999999997</v>
      </c>
      <c r="U35" s="73">
        <f t="shared" si="0"/>
        <v>9</v>
      </c>
      <c r="V35" s="74">
        <f t="shared" si="4"/>
        <v>331.40999999999997</v>
      </c>
      <c r="W35" s="75">
        <f t="shared" si="1"/>
        <v>10</v>
      </c>
      <c r="X35" s="152">
        <v>9</v>
      </c>
      <c r="Y35" s="153" t="s">
        <v>76</v>
      </c>
      <c r="Z35" s="85"/>
      <c r="AA35" s="79"/>
      <c r="AB35" s="80"/>
    </row>
    <row r="36" spans="1:28" ht="12" customHeight="1" x14ac:dyDescent="0.25">
      <c r="A36" s="151" t="s">
        <v>77</v>
      </c>
      <c r="B36" s="188"/>
      <c r="C36" s="67">
        <v>0</v>
      </c>
      <c r="D36" s="68">
        <v>0</v>
      </c>
      <c r="E36" s="97">
        <v>0</v>
      </c>
      <c r="F36" s="68">
        <v>0</v>
      </c>
      <c r="G36" s="97">
        <v>0</v>
      </c>
      <c r="H36" s="68">
        <v>0</v>
      </c>
      <c r="I36" s="97">
        <v>0</v>
      </c>
      <c r="J36" s="68">
        <v>0</v>
      </c>
      <c r="K36" s="97">
        <v>0</v>
      </c>
      <c r="L36" s="68">
        <v>0</v>
      </c>
      <c r="M36" s="193">
        <v>35.454999999999998</v>
      </c>
      <c r="N36" s="68">
        <v>0</v>
      </c>
      <c r="O36" s="97">
        <v>0</v>
      </c>
      <c r="P36" s="68">
        <v>0</v>
      </c>
      <c r="Q36" s="69"/>
      <c r="R36" s="70">
        <f t="shared" si="2"/>
        <v>35.454999999999998</v>
      </c>
      <c r="S36" s="71">
        <f>RANK(R36,$R$3:$R$49,0)</f>
        <v>21</v>
      </c>
      <c r="T36" s="72">
        <f t="shared" si="3"/>
        <v>35.454999999999998</v>
      </c>
      <c r="U36" s="73">
        <f t="shared" si="0"/>
        <v>21</v>
      </c>
      <c r="V36" s="74">
        <f t="shared" si="4"/>
        <v>35.454999999999998</v>
      </c>
      <c r="W36" s="75">
        <f t="shared" si="1"/>
        <v>21</v>
      </c>
      <c r="X36" s="154"/>
      <c r="Y36" s="155" t="s">
        <v>78</v>
      </c>
      <c r="Z36" s="156">
        <f>SUM(C35:P37)</f>
        <v>366.86499999999995</v>
      </c>
      <c r="AA36" s="157">
        <f>RANK(Z36,$Z$3:$Z$48,0)</f>
        <v>7</v>
      </c>
      <c r="AB36" s="80" t="s">
        <v>91</v>
      </c>
    </row>
    <row r="37" spans="1:28" ht="12" customHeight="1" x14ac:dyDescent="0.25">
      <c r="A37" s="151" t="s">
        <v>79</v>
      </c>
      <c r="B37" s="188"/>
      <c r="C37" s="67">
        <v>0</v>
      </c>
      <c r="D37" s="68">
        <v>0</v>
      </c>
      <c r="E37" s="97">
        <v>0</v>
      </c>
      <c r="F37" s="68">
        <v>0</v>
      </c>
      <c r="G37" s="97">
        <v>0</v>
      </c>
      <c r="H37" s="68">
        <v>0</v>
      </c>
      <c r="I37" s="97">
        <v>0</v>
      </c>
      <c r="J37" s="68">
        <v>0</v>
      </c>
      <c r="K37" s="97">
        <v>0</v>
      </c>
      <c r="L37" s="68">
        <v>0</v>
      </c>
      <c r="M37" s="97">
        <v>0</v>
      </c>
      <c r="N37" s="68">
        <v>0</v>
      </c>
      <c r="O37" s="97">
        <v>0</v>
      </c>
      <c r="P37" s="68">
        <v>0</v>
      </c>
      <c r="Q37" s="69"/>
      <c r="R37" s="70">
        <f t="shared" si="2"/>
        <v>0</v>
      </c>
      <c r="S37" s="71">
        <f>RANK(R37,$R$3:$R$49,0)</f>
        <v>23</v>
      </c>
      <c r="T37" s="72">
        <f t="shared" si="3"/>
        <v>0</v>
      </c>
      <c r="U37" s="73">
        <f t="shared" si="0"/>
        <v>23</v>
      </c>
      <c r="V37" s="74">
        <f t="shared" si="4"/>
        <v>0</v>
      </c>
      <c r="W37" s="75">
        <f t="shared" si="1"/>
        <v>23</v>
      </c>
      <c r="X37" s="158"/>
      <c r="Y37" s="153" t="s">
        <v>80</v>
      </c>
      <c r="Z37" s="85"/>
      <c r="AA37" s="79"/>
      <c r="AB37" s="80"/>
    </row>
    <row r="38" spans="1:28" s="45" customFormat="1" ht="0.75" customHeight="1" x14ac:dyDescent="0.25">
      <c r="A38" s="86"/>
      <c r="B38" s="188"/>
      <c r="C38" s="67">
        <v>0</v>
      </c>
      <c r="D38" s="68">
        <v>0</v>
      </c>
      <c r="E38" s="97">
        <v>0</v>
      </c>
      <c r="F38" s="68">
        <v>0</v>
      </c>
      <c r="G38" s="97">
        <v>0</v>
      </c>
      <c r="H38" s="68">
        <v>0</v>
      </c>
      <c r="I38" s="97">
        <v>0</v>
      </c>
      <c r="J38" s="68">
        <v>0</v>
      </c>
      <c r="K38" s="97">
        <v>0</v>
      </c>
      <c r="L38" s="68">
        <v>0</v>
      </c>
      <c r="M38" s="97">
        <v>0</v>
      </c>
      <c r="N38" s="68">
        <v>0</v>
      </c>
      <c r="O38" s="97">
        <v>0</v>
      </c>
      <c r="P38" s="68">
        <v>0</v>
      </c>
      <c r="Q38" s="69"/>
      <c r="R38" s="88">
        <f t="shared" si="2"/>
        <v>0</v>
      </c>
      <c r="S38" s="89">
        <f>RANK(R38,$R$3:$R$45,0)</f>
        <v>23</v>
      </c>
      <c r="T38" s="88">
        <f t="shared" si="3"/>
        <v>0</v>
      </c>
      <c r="U38" s="73">
        <f t="shared" si="0"/>
        <v>23</v>
      </c>
      <c r="V38" s="88">
        <f t="shared" si="4"/>
        <v>0</v>
      </c>
      <c r="W38" s="75">
        <f t="shared" si="1"/>
        <v>23</v>
      </c>
      <c r="X38" s="112"/>
      <c r="Y38" s="92"/>
      <c r="Z38" s="93"/>
      <c r="AA38" s="94"/>
      <c r="AB38" s="95"/>
    </row>
    <row r="39" spans="1:28" ht="12" customHeight="1" x14ac:dyDescent="0.25">
      <c r="A39" s="159" t="s">
        <v>81</v>
      </c>
      <c r="B39" s="188"/>
      <c r="C39" s="67">
        <v>0</v>
      </c>
      <c r="D39" s="68">
        <v>0</v>
      </c>
      <c r="E39" s="97">
        <v>0</v>
      </c>
      <c r="F39" s="68">
        <v>0</v>
      </c>
      <c r="G39" s="97">
        <v>0</v>
      </c>
      <c r="H39" s="68">
        <v>0</v>
      </c>
      <c r="I39" s="97">
        <v>0</v>
      </c>
      <c r="J39" s="68">
        <v>0</v>
      </c>
      <c r="K39" s="97">
        <v>0</v>
      </c>
      <c r="L39" s="68">
        <v>0</v>
      </c>
      <c r="M39" s="97">
        <v>0</v>
      </c>
      <c r="N39" s="68">
        <v>0</v>
      </c>
      <c r="O39" s="97">
        <v>0</v>
      </c>
      <c r="P39" s="68">
        <v>0</v>
      </c>
      <c r="Q39" s="69"/>
      <c r="R39" s="70">
        <f t="shared" si="2"/>
        <v>0</v>
      </c>
      <c r="S39" s="71">
        <f>RANK(R39,$R$3:$R$49,0)</f>
        <v>23</v>
      </c>
      <c r="T39" s="72">
        <f t="shared" si="3"/>
        <v>0</v>
      </c>
      <c r="U39" s="73">
        <f t="shared" si="0"/>
        <v>23</v>
      </c>
      <c r="V39" s="74">
        <f t="shared" si="4"/>
        <v>0</v>
      </c>
      <c r="W39" s="75">
        <f t="shared" si="1"/>
        <v>23</v>
      </c>
      <c r="X39" s="160">
        <v>10</v>
      </c>
      <c r="Y39" s="161" t="s">
        <v>83</v>
      </c>
      <c r="Z39" s="85"/>
      <c r="AA39" s="79"/>
      <c r="AB39" s="80"/>
    </row>
    <row r="40" spans="1:28" ht="12" customHeight="1" x14ac:dyDescent="0.25">
      <c r="A40" s="159" t="s">
        <v>82</v>
      </c>
      <c r="B40" s="188"/>
      <c r="C40" s="67">
        <v>0</v>
      </c>
      <c r="D40" s="68">
        <v>0</v>
      </c>
      <c r="E40" s="97">
        <v>0</v>
      </c>
      <c r="F40" s="68">
        <v>0</v>
      </c>
      <c r="G40" s="97">
        <v>0</v>
      </c>
      <c r="H40" s="68">
        <v>0</v>
      </c>
      <c r="I40" s="97">
        <v>0</v>
      </c>
      <c r="J40" s="68">
        <v>0</v>
      </c>
      <c r="K40" s="97">
        <v>0</v>
      </c>
      <c r="L40" s="68">
        <v>0</v>
      </c>
      <c r="M40" s="97">
        <v>0</v>
      </c>
      <c r="N40" s="68">
        <v>0</v>
      </c>
      <c r="O40" s="97">
        <v>0</v>
      </c>
      <c r="P40" s="68">
        <v>0</v>
      </c>
      <c r="Q40" s="69"/>
      <c r="R40" s="70">
        <f t="shared" si="2"/>
        <v>0</v>
      </c>
      <c r="S40" s="71">
        <f>RANK(R40,$R$3:$R$49,0)</f>
        <v>23</v>
      </c>
      <c r="T40" s="72">
        <f t="shared" si="3"/>
        <v>0</v>
      </c>
      <c r="U40" s="73">
        <f t="shared" si="0"/>
        <v>23</v>
      </c>
      <c r="V40" s="74">
        <f t="shared" si="4"/>
        <v>0</v>
      </c>
      <c r="W40" s="75">
        <f t="shared" si="1"/>
        <v>23</v>
      </c>
      <c r="X40" s="162"/>
      <c r="Y40" s="163" t="s">
        <v>93</v>
      </c>
      <c r="Z40" s="164">
        <f>SUM(C39:P41)</f>
        <v>0</v>
      </c>
      <c r="AA40" s="165">
        <f>RANK(Z40,$Z$3:$Z$48,0)</f>
        <v>10</v>
      </c>
      <c r="AB40" s="80" t="s">
        <v>97</v>
      </c>
    </row>
    <row r="41" spans="1:28" ht="12" customHeight="1" x14ac:dyDescent="0.25">
      <c r="A41" s="159" t="s">
        <v>95</v>
      </c>
      <c r="B41" s="188"/>
      <c r="C41" s="67">
        <v>0</v>
      </c>
      <c r="D41" s="68">
        <v>0</v>
      </c>
      <c r="E41" s="97">
        <v>0</v>
      </c>
      <c r="F41" s="68">
        <v>0</v>
      </c>
      <c r="G41" s="97">
        <v>0</v>
      </c>
      <c r="H41" s="68">
        <v>0</v>
      </c>
      <c r="I41" s="97">
        <v>0</v>
      </c>
      <c r="J41" s="68">
        <v>0</v>
      </c>
      <c r="K41" s="97">
        <v>0</v>
      </c>
      <c r="L41" s="68">
        <v>0</v>
      </c>
      <c r="M41" s="97">
        <v>0</v>
      </c>
      <c r="N41" s="68">
        <v>0</v>
      </c>
      <c r="O41" s="97">
        <v>0</v>
      </c>
      <c r="P41" s="68">
        <v>0</v>
      </c>
      <c r="Q41" s="69"/>
      <c r="R41" s="70">
        <f t="shared" si="2"/>
        <v>0</v>
      </c>
      <c r="S41" s="71">
        <f>RANK(R41,$R$3:$R$49,0)</f>
        <v>23</v>
      </c>
      <c r="T41" s="72">
        <f t="shared" si="3"/>
        <v>0</v>
      </c>
      <c r="U41" s="73">
        <f t="shared" si="0"/>
        <v>23</v>
      </c>
      <c r="V41" s="74">
        <f t="shared" si="4"/>
        <v>0</v>
      </c>
      <c r="W41" s="75">
        <f t="shared" si="1"/>
        <v>23</v>
      </c>
      <c r="X41" s="166"/>
      <c r="Y41" s="161" t="s">
        <v>96</v>
      </c>
      <c r="Z41" s="85"/>
      <c r="AA41" s="79"/>
      <c r="AB41" s="80"/>
    </row>
    <row r="42" spans="1:28" s="45" customFormat="1" ht="0.75" customHeight="1" x14ac:dyDescent="0.25">
      <c r="A42" s="86"/>
      <c r="B42" s="188"/>
      <c r="C42" s="67">
        <v>0</v>
      </c>
      <c r="D42" s="68">
        <v>0</v>
      </c>
      <c r="E42" s="97">
        <v>0</v>
      </c>
      <c r="F42" s="68">
        <v>0</v>
      </c>
      <c r="G42" s="97">
        <v>0</v>
      </c>
      <c r="H42" s="68">
        <v>0</v>
      </c>
      <c r="I42" s="97">
        <v>0</v>
      </c>
      <c r="J42" s="68">
        <v>0</v>
      </c>
      <c r="K42" s="97">
        <v>0</v>
      </c>
      <c r="L42" s="68">
        <v>0</v>
      </c>
      <c r="M42" s="97">
        <v>0</v>
      </c>
      <c r="N42" s="68">
        <v>0</v>
      </c>
      <c r="O42" s="97">
        <v>0</v>
      </c>
      <c r="P42" s="68">
        <v>0</v>
      </c>
      <c r="Q42" s="69"/>
      <c r="R42" s="88">
        <f t="shared" si="2"/>
        <v>0</v>
      </c>
      <c r="S42" s="89">
        <f>RANK(R42,$R$3:$R$45,0)</f>
        <v>23</v>
      </c>
      <c r="T42" s="88">
        <f t="shared" si="3"/>
        <v>0</v>
      </c>
      <c r="U42" s="73">
        <f t="shared" si="0"/>
        <v>23</v>
      </c>
      <c r="V42" s="88">
        <f t="shared" si="4"/>
        <v>0</v>
      </c>
      <c r="W42" s="75">
        <f t="shared" si="1"/>
        <v>23</v>
      </c>
      <c r="X42" s="112"/>
      <c r="Y42" s="92"/>
      <c r="Z42" s="93"/>
      <c r="AA42" s="94"/>
      <c r="AB42" s="95"/>
    </row>
    <row r="43" spans="1:28" ht="12.75" customHeight="1" x14ac:dyDescent="0.25">
      <c r="A43" s="167" t="s">
        <v>98</v>
      </c>
      <c r="B43" s="188"/>
      <c r="C43" s="67">
        <v>0</v>
      </c>
      <c r="D43" s="68">
        <v>0</v>
      </c>
      <c r="E43" s="97">
        <v>0</v>
      </c>
      <c r="F43" s="68">
        <v>0</v>
      </c>
      <c r="G43" s="97">
        <v>0</v>
      </c>
      <c r="H43" s="68">
        <v>0</v>
      </c>
      <c r="I43" s="97">
        <v>0</v>
      </c>
      <c r="J43" s="68">
        <v>0</v>
      </c>
      <c r="K43" s="97">
        <v>0</v>
      </c>
      <c r="L43" s="68">
        <v>0</v>
      </c>
      <c r="M43" s="97">
        <v>0</v>
      </c>
      <c r="N43" s="68">
        <v>0</v>
      </c>
      <c r="O43" s="97">
        <v>0</v>
      </c>
      <c r="P43" s="68">
        <v>0</v>
      </c>
      <c r="Q43" s="69"/>
      <c r="R43" s="70">
        <f t="shared" si="2"/>
        <v>0</v>
      </c>
      <c r="S43" s="71">
        <f>RANK(R43,$R$3:$R$49,0)</f>
        <v>23</v>
      </c>
      <c r="T43" s="72">
        <f t="shared" si="3"/>
        <v>0</v>
      </c>
      <c r="U43" s="73">
        <f t="shared" si="0"/>
        <v>23</v>
      </c>
      <c r="V43" s="74">
        <f t="shared" si="4"/>
        <v>0</v>
      </c>
      <c r="W43" s="75">
        <f t="shared" si="1"/>
        <v>23</v>
      </c>
      <c r="X43" s="168">
        <v>11</v>
      </c>
      <c r="Y43" s="169" t="s">
        <v>99</v>
      </c>
      <c r="Z43" s="85"/>
      <c r="AA43" s="186"/>
      <c r="AB43" s="80" t="s">
        <v>98</v>
      </c>
    </row>
    <row r="44" spans="1:28" ht="13.5" customHeight="1" x14ac:dyDescent="0.25">
      <c r="A44" s="167"/>
      <c r="B44" s="188"/>
      <c r="C44" s="67">
        <v>0</v>
      </c>
      <c r="D44" s="68">
        <v>0</v>
      </c>
      <c r="E44" s="97">
        <v>0</v>
      </c>
      <c r="F44" s="68">
        <v>0</v>
      </c>
      <c r="G44" s="97">
        <v>0</v>
      </c>
      <c r="H44" s="68">
        <v>0</v>
      </c>
      <c r="I44" s="97">
        <v>0</v>
      </c>
      <c r="J44" s="68">
        <v>0</v>
      </c>
      <c r="K44" s="97">
        <v>0</v>
      </c>
      <c r="L44" s="68">
        <v>0</v>
      </c>
      <c r="M44" s="97">
        <v>0</v>
      </c>
      <c r="N44" s="68">
        <v>0</v>
      </c>
      <c r="O44" s="97">
        <v>0</v>
      </c>
      <c r="P44" s="68">
        <v>0</v>
      </c>
      <c r="Q44" s="69"/>
      <c r="R44" s="70">
        <f t="shared" si="2"/>
        <v>0</v>
      </c>
      <c r="S44" s="71">
        <f>RANK(R44,$R$3:$R$49,0)</f>
        <v>23</v>
      </c>
      <c r="T44" s="72">
        <f t="shared" si="3"/>
        <v>0</v>
      </c>
      <c r="U44" s="73">
        <f t="shared" si="0"/>
        <v>23</v>
      </c>
      <c r="V44" s="74">
        <f t="shared" si="4"/>
        <v>0</v>
      </c>
      <c r="W44" s="75">
        <f t="shared" si="1"/>
        <v>23</v>
      </c>
      <c r="X44" s="170"/>
      <c r="Y44" s="169"/>
      <c r="Z44" s="171">
        <f>SUM(C43:P45)</f>
        <v>0</v>
      </c>
      <c r="AA44" s="172">
        <f>RANK(Z44,$Z$3:$Z$48,0)</f>
        <v>10</v>
      </c>
      <c r="AB44" s="80"/>
    </row>
    <row r="45" spans="1:28" ht="13.5" customHeight="1" x14ac:dyDescent="0.25">
      <c r="A45" s="167"/>
      <c r="B45" s="188"/>
      <c r="C45" s="67">
        <v>0</v>
      </c>
      <c r="D45" s="68">
        <v>0</v>
      </c>
      <c r="E45" s="97">
        <v>0</v>
      </c>
      <c r="F45" s="68">
        <v>0</v>
      </c>
      <c r="G45" s="97">
        <v>0</v>
      </c>
      <c r="H45" s="68">
        <v>0</v>
      </c>
      <c r="I45" s="97">
        <v>0</v>
      </c>
      <c r="J45" s="68">
        <v>0</v>
      </c>
      <c r="K45" s="97">
        <v>0</v>
      </c>
      <c r="L45" s="68">
        <v>0</v>
      </c>
      <c r="M45" s="97">
        <v>0</v>
      </c>
      <c r="N45" s="68">
        <v>0</v>
      </c>
      <c r="O45" s="97">
        <v>0</v>
      </c>
      <c r="P45" s="68">
        <v>0</v>
      </c>
      <c r="Q45" s="69"/>
      <c r="R45" s="70">
        <f t="shared" si="2"/>
        <v>0</v>
      </c>
      <c r="S45" s="71">
        <f>RANK(R45,$R$3:$R$49,0)</f>
        <v>23</v>
      </c>
      <c r="T45" s="72">
        <f t="shared" si="3"/>
        <v>0</v>
      </c>
      <c r="U45" s="73">
        <f t="shared" si="0"/>
        <v>23</v>
      </c>
      <c r="V45" s="74">
        <f t="shared" si="4"/>
        <v>0</v>
      </c>
      <c r="W45" s="75">
        <f t="shared" si="1"/>
        <v>23</v>
      </c>
      <c r="X45" s="173"/>
      <c r="Y45" s="169"/>
      <c r="Z45" s="174"/>
      <c r="AA45" s="79"/>
      <c r="AB45" s="80"/>
    </row>
    <row r="46" spans="1:28" s="45" customFormat="1" ht="0.75" customHeight="1" x14ac:dyDescent="0.25">
      <c r="A46" s="189"/>
      <c r="B46" s="48"/>
      <c r="C46" s="67">
        <v>0</v>
      </c>
      <c r="D46" s="68">
        <v>0</v>
      </c>
      <c r="E46" s="97">
        <v>0</v>
      </c>
      <c r="F46" s="68">
        <v>0</v>
      </c>
      <c r="G46" s="97">
        <v>0</v>
      </c>
      <c r="H46" s="68">
        <v>0</v>
      </c>
      <c r="I46" s="97">
        <v>0</v>
      </c>
      <c r="J46" s="68">
        <v>0</v>
      </c>
      <c r="K46" s="97">
        <v>0</v>
      </c>
      <c r="L46" s="68">
        <v>0</v>
      </c>
      <c r="M46" s="97">
        <v>0</v>
      </c>
      <c r="N46" s="68">
        <v>0</v>
      </c>
      <c r="O46" s="97">
        <v>0</v>
      </c>
      <c r="P46" s="68">
        <v>0</v>
      </c>
      <c r="Q46" s="49"/>
      <c r="R46" s="50"/>
      <c r="S46" s="46"/>
      <c r="T46" s="50"/>
      <c r="U46" s="73">
        <f t="shared" si="0"/>
        <v>23</v>
      </c>
      <c r="V46" s="50"/>
      <c r="W46" s="75">
        <f t="shared" si="1"/>
        <v>23</v>
      </c>
      <c r="X46" s="51"/>
      <c r="Y46" s="52"/>
      <c r="Z46" s="53"/>
      <c r="AA46" s="47"/>
    </row>
    <row r="47" spans="1:28" ht="13.5" customHeight="1" x14ac:dyDescent="0.25">
      <c r="A47" s="175"/>
      <c r="B47" s="188"/>
      <c r="C47" s="67">
        <v>0</v>
      </c>
      <c r="D47" s="68">
        <v>0</v>
      </c>
      <c r="E47" s="97">
        <v>0</v>
      </c>
      <c r="F47" s="68">
        <v>0</v>
      </c>
      <c r="G47" s="97">
        <v>0</v>
      </c>
      <c r="H47" s="68">
        <v>0</v>
      </c>
      <c r="I47" s="97">
        <v>0</v>
      </c>
      <c r="J47" s="68">
        <v>0</v>
      </c>
      <c r="K47" s="97">
        <v>0</v>
      </c>
      <c r="L47" s="68">
        <v>0</v>
      </c>
      <c r="M47" s="97">
        <v>0</v>
      </c>
      <c r="N47" s="68">
        <v>0</v>
      </c>
      <c r="O47" s="97">
        <v>0</v>
      </c>
      <c r="P47" s="68">
        <v>0</v>
      </c>
      <c r="Q47" s="69"/>
      <c r="R47" s="70">
        <f>(LARGE(C47:P47,1)+LARGE(C47:P47,2)+LARGE(C47:P47,3)+LARGE(C47:P47,4)+LARGE(C47:P47,5))</f>
        <v>0</v>
      </c>
      <c r="S47" s="71">
        <f>RANK(R47,$R$3:$R$49,0)</f>
        <v>23</v>
      </c>
      <c r="T47" s="72">
        <f>(LARGE(C47:P47,1)+LARGE(C47:P47,2)+LARGE(C47:P47,3)+LARGE(C47:P47,4)+LARGE(C47:P47,5)+LARGE(C47:P47,6)+LARGE(C47:P47,7)+LARGE(C47:P47,8))</f>
        <v>0</v>
      </c>
      <c r="U47" s="73">
        <f t="shared" si="0"/>
        <v>23</v>
      </c>
      <c r="V47" s="74">
        <f>SUM(C47:P47)</f>
        <v>0</v>
      </c>
      <c r="W47" s="75">
        <f t="shared" si="1"/>
        <v>23</v>
      </c>
      <c r="X47" s="177">
        <v>12</v>
      </c>
      <c r="Y47" s="176"/>
      <c r="Z47" s="85"/>
      <c r="AA47" s="186"/>
      <c r="AB47" s="80"/>
    </row>
    <row r="48" spans="1:28" ht="13.5" customHeight="1" x14ac:dyDescent="0.25">
      <c r="A48" s="175"/>
      <c r="B48" s="188"/>
      <c r="C48" s="67">
        <v>0</v>
      </c>
      <c r="D48" s="68">
        <v>0</v>
      </c>
      <c r="E48" s="97">
        <v>0</v>
      </c>
      <c r="F48" s="68">
        <v>0</v>
      </c>
      <c r="G48" s="97">
        <v>0</v>
      </c>
      <c r="H48" s="68">
        <v>0</v>
      </c>
      <c r="I48" s="97">
        <v>0</v>
      </c>
      <c r="J48" s="68">
        <v>0</v>
      </c>
      <c r="K48" s="97">
        <v>0</v>
      </c>
      <c r="L48" s="68">
        <v>0</v>
      </c>
      <c r="M48" s="97">
        <v>0</v>
      </c>
      <c r="N48" s="68">
        <v>0</v>
      </c>
      <c r="O48" s="97">
        <v>0</v>
      </c>
      <c r="P48" s="68">
        <v>0</v>
      </c>
      <c r="Q48" s="69"/>
      <c r="R48" s="70">
        <f>(LARGE(C48:P48,1)+LARGE(C48:P48,2)+LARGE(C48:P48,3)+LARGE(C48:P48,4)+LARGE(C48:P48,5))</f>
        <v>0</v>
      </c>
      <c r="S48" s="71">
        <f>RANK(R48,$R$3:$R$49,0)</f>
        <v>23</v>
      </c>
      <c r="T48" s="72">
        <f>(LARGE(C48:P48,1)+LARGE(C48:P48,2)+LARGE(C48:P48,3)+LARGE(C48:P48,4)+LARGE(C48:P48,5)+LARGE(C48:P48,6)+LARGE(C48:P48,7)+LARGE(C48:P48,8))</f>
        <v>0</v>
      </c>
      <c r="U48" s="73">
        <f t="shared" si="0"/>
        <v>23</v>
      </c>
      <c r="V48" s="74">
        <f>SUM(C48:P48)</f>
        <v>0</v>
      </c>
      <c r="W48" s="75">
        <f t="shared" si="1"/>
        <v>23</v>
      </c>
      <c r="X48" s="178"/>
      <c r="Y48" s="176"/>
      <c r="Z48" s="180">
        <f>SUM(C47:P49)</f>
        <v>0</v>
      </c>
      <c r="AA48" s="181">
        <f>RANK(Z48,$Z$3:$Z$48,0)</f>
        <v>10</v>
      </c>
      <c r="AB48" s="80"/>
    </row>
    <row r="49" spans="1:28" ht="12.75" customHeight="1" x14ac:dyDescent="0.25">
      <c r="A49" s="175"/>
      <c r="B49" s="188"/>
      <c r="C49" s="67">
        <v>0</v>
      </c>
      <c r="D49" s="68">
        <v>0</v>
      </c>
      <c r="E49" s="97">
        <v>0</v>
      </c>
      <c r="F49" s="68">
        <v>0</v>
      </c>
      <c r="G49" s="97">
        <v>0</v>
      </c>
      <c r="H49" s="68">
        <v>0</v>
      </c>
      <c r="I49" s="97">
        <v>0</v>
      </c>
      <c r="J49" s="68">
        <v>0</v>
      </c>
      <c r="K49" s="97">
        <v>0</v>
      </c>
      <c r="L49" s="68">
        <v>0</v>
      </c>
      <c r="M49" s="97">
        <v>0</v>
      </c>
      <c r="N49" s="68">
        <v>0</v>
      </c>
      <c r="O49" s="97">
        <v>0</v>
      </c>
      <c r="P49" s="68">
        <v>0</v>
      </c>
      <c r="Q49" s="69"/>
      <c r="R49" s="70">
        <f>(LARGE(C49:P49,1)+LARGE(C49:P49,2)+LARGE(C49:P49,3)+LARGE(C49:P49,4)+LARGE(C49:P49,5))</f>
        <v>0</v>
      </c>
      <c r="S49" s="71">
        <f>RANK(R49,$R$3:$R$49,0)</f>
        <v>23</v>
      </c>
      <c r="T49" s="72">
        <f>(LARGE(C49:P49,1)+LARGE(C49:P49,2)+LARGE(C49:P49,3)+LARGE(C49:P49,4)+LARGE(C49:P49,5)+LARGE(C49:P49,6)+LARGE(C49:P49,7)+LARGE(C49:P49,8))</f>
        <v>0</v>
      </c>
      <c r="U49" s="73">
        <f t="shared" si="0"/>
        <v>23</v>
      </c>
      <c r="V49" s="74">
        <f>SUM(C49:P49)</f>
        <v>0</v>
      </c>
      <c r="W49" s="75">
        <f t="shared" si="1"/>
        <v>23</v>
      </c>
      <c r="X49" s="179"/>
      <c r="Y49" s="176"/>
      <c r="Z49" s="85"/>
      <c r="AA49" s="79"/>
      <c r="AB49" s="80"/>
    </row>
    <row r="50" spans="1:28" ht="2.25" customHeight="1" x14ac:dyDescent="0.25">
      <c r="A50" s="86"/>
      <c r="B50" s="66"/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87">
        <v>0</v>
      </c>
      <c r="M50" s="87">
        <v>0</v>
      </c>
      <c r="N50" s="87">
        <v>0</v>
      </c>
      <c r="O50" s="87">
        <v>0</v>
      </c>
      <c r="P50" s="87">
        <v>0</v>
      </c>
      <c r="Q50" s="69"/>
      <c r="R50" s="88">
        <f t="shared" ref="R50" si="5">(LARGE(C50:P50,1)+LARGE(C50:P50,2)+LARGE(C50:P50,3)+LARGE(C50:P50,4)+LARGE(C50:P50,5))</f>
        <v>0</v>
      </c>
      <c r="S50" s="89">
        <f>RANK(R50,$R$3:$R$45,0)</f>
        <v>23</v>
      </c>
      <c r="T50" s="88">
        <f t="shared" ref="T50" si="6">(LARGE(C50:P50,1)+LARGE(C50:P50,2)+LARGE(C50:P50,3)+LARGE(C50:P50,4)+LARGE(C50:P50,5)+LARGE(C50:P50,6)+LARGE(C50:P50,7)+LARGE(C50:P50,8))</f>
        <v>0</v>
      </c>
      <c r="U50" s="89">
        <f>RANK(T50,$T$3:$T$45,0)</f>
        <v>23</v>
      </c>
      <c r="V50" s="88">
        <f t="shared" ref="V50" si="7">SUM(C50:P50)</f>
        <v>0</v>
      </c>
      <c r="W50" s="90">
        <f>RANK(V50,$V$3:$V$45,0)</f>
        <v>23</v>
      </c>
      <c r="X50" s="112"/>
      <c r="Y50" s="92"/>
      <c r="Z50" s="184"/>
      <c r="AA50" s="185"/>
      <c r="AB50" s="95"/>
    </row>
    <row r="52" spans="1:28" x14ac:dyDescent="0.25">
      <c r="C52" s="182"/>
      <c r="D52" t="s">
        <v>26</v>
      </c>
      <c r="F52" s="38"/>
      <c r="G52" t="s">
        <v>27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7"/>
  <sheetViews>
    <sheetView workbookViewId="0">
      <selection activeCell="A2" sqref="A2"/>
    </sheetView>
  </sheetViews>
  <sheetFormatPr baseColWidth="10" defaultColWidth="9.140625" defaultRowHeight="15" x14ac:dyDescent="0.25"/>
  <cols>
    <col min="1" max="2" width="11.42578125" customWidth="1"/>
    <col min="3" max="3" width="23.140625" customWidth="1"/>
    <col min="4" max="4" width="0.42578125" customWidth="1"/>
    <col min="5" max="7" width="11.42578125" customWidth="1"/>
    <col min="8" max="8" width="23" customWidth="1"/>
    <col min="9" max="9" width="0.42578125" customWidth="1"/>
    <col min="10" max="11" width="11.42578125" customWidth="1"/>
    <col min="12" max="12" width="10.85546875" customWidth="1"/>
    <col min="13" max="13" width="29" customWidth="1"/>
    <col min="14" max="14" width="11.140625" customWidth="1"/>
  </cols>
  <sheetData>
    <row r="1" spans="1:23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s="1" customFormat="1" ht="18.75" x14ac:dyDescent="0.3">
      <c r="A4" s="9"/>
      <c r="B4" s="32" t="s">
        <v>20</v>
      </c>
      <c r="C4" s="33"/>
      <c r="D4" s="19"/>
      <c r="E4" s="9"/>
      <c r="F4" s="9"/>
      <c r="G4" s="32" t="s">
        <v>21</v>
      </c>
      <c r="H4" s="33"/>
      <c r="I4" s="19"/>
      <c r="J4" s="9"/>
      <c r="K4" s="9"/>
      <c r="L4" s="32" t="s">
        <v>25</v>
      </c>
      <c r="M4" s="1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5">
      <c r="A5" s="8"/>
      <c r="B5" s="20" t="s">
        <v>22</v>
      </c>
      <c r="C5" s="2" t="s">
        <v>0</v>
      </c>
      <c r="D5" s="11"/>
      <c r="E5" s="35"/>
      <c r="F5" s="35"/>
      <c r="G5" s="10" t="s">
        <v>22</v>
      </c>
      <c r="H5" s="2" t="s">
        <v>0</v>
      </c>
      <c r="I5" s="12"/>
      <c r="J5" s="8"/>
      <c r="K5" s="8"/>
      <c r="L5" s="10" t="s">
        <v>22</v>
      </c>
      <c r="M5" s="63" t="s">
        <v>18</v>
      </c>
      <c r="N5" s="8"/>
      <c r="O5" s="8"/>
      <c r="P5" s="35"/>
      <c r="Q5" s="35"/>
      <c r="R5" s="35"/>
      <c r="S5" s="35"/>
      <c r="T5" s="8"/>
      <c r="U5" s="8"/>
      <c r="V5" s="8"/>
      <c r="W5" s="8"/>
    </row>
    <row r="6" spans="1:23" x14ac:dyDescent="0.25">
      <c r="A6" s="8"/>
      <c r="B6" s="26">
        <v>1</v>
      </c>
      <c r="C6" s="55" t="str">
        <f>VLOOKUP(B6,Registrering!$S$3:$Y$49,7,0)</f>
        <v>Hans Martin Hofgaard</v>
      </c>
      <c r="D6" s="13"/>
      <c r="E6" s="8"/>
      <c r="F6" s="8"/>
      <c r="G6" s="26">
        <v>1</v>
      </c>
      <c r="H6" s="59" t="str">
        <f>VLOOKUP(G6,Registrering!$U$3:$Y$49,5,0)</f>
        <v>Hans Martin Hofgaard</v>
      </c>
      <c r="I6" s="21"/>
      <c r="J6" s="8"/>
      <c r="K6" s="8"/>
      <c r="L6" s="26">
        <v>1</v>
      </c>
      <c r="M6" s="22" t="str">
        <f>VLOOKUP(L6,Registrering!$AA$4:$AB$49,2,0)</f>
        <v>Hans, Tor B og Tor H</v>
      </c>
      <c r="N6" s="8"/>
      <c r="O6" s="8"/>
      <c r="P6" s="35"/>
      <c r="Q6" s="35"/>
      <c r="R6" s="35"/>
      <c r="S6" s="35"/>
      <c r="T6" s="8"/>
      <c r="U6" s="8"/>
      <c r="V6" s="8"/>
      <c r="W6" s="8"/>
    </row>
    <row r="7" spans="1:23" x14ac:dyDescent="0.25">
      <c r="A7" s="8"/>
      <c r="B7" s="27">
        <v>2</v>
      </c>
      <c r="C7" s="56" t="str">
        <f>VLOOKUP(B7,Registrering!$S$3:$Y$49,7,0)</f>
        <v>Jan Ekenes</v>
      </c>
      <c r="D7" s="15"/>
      <c r="E7" s="8"/>
      <c r="F7" s="8"/>
      <c r="G7" s="27">
        <v>2</v>
      </c>
      <c r="H7" s="56" t="str">
        <f>VLOOKUP(G7,Registrering!$U$3:$Y$49,5,0)</f>
        <v>Raymond Danielsen</v>
      </c>
      <c r="I7" s="15"/>
      <c r="J7" s="8"/>
      <c r="K7" s="8"/>
      <c r="L7" s="27">
        <v>2</v>
      </c>
      <c r="M7" s="17" t="str">
        <f>VLOOKUP(L7,Registrering!$AA$4:$AB$49,2,0)</f>
        <v>Roar, Raymond og George</v>
      </c>
      <c r="N7" s="8"/>
      <c r="O7" s="8"/>
      <c r="P7" s="35"/>
      <c r="Q7" s="35"/>
      <c r="R7" s="35"/>
      <c r="S7" s="35"/>
      <c r="T7" s="8"/>
      <c r="U7" s="8"/>
      <c r="V7" s="8"/>
      <c r="W7" s="8"/>
    </row>
    <row r="8" spans="1:23" x14ac:dyDescent="0.25">
      <c r="A8" s="8"/>
      <c r="B8" s="28">
        <v>3</v>
      </c>
      <c r="C8" s="57" t="str">
        <f>VLOOKUP(B8,Registrering!$S$3:$Y$49,7,0)</f>
        <v>Raymond Danielsen</v>
      </c>
      <c r="D8" s="14"/>
      <c r="E8" s="8"/>
      <c r="F8" s="8"/>
      <c r="G8" s="28">
        <v>3</v>
      </c>
      <c r="H8" s="57" t="str">
        <f>VLOOKUP(G8,Registrering!$U$3:$Y$49,5,0)</f>
        <v>Tor Barm</v>
      </c>
      <c r="I8" s="14"/>
      <c r="J8" s="8"/>
      <c r="K8" s="8"/>
      <c r="L8" s="28">
        <v>3</v>
      </c>
      <c r="M8" s="16" t="str">
        <f>VLOOKUP(L8,Registrering!$AA$4:$AB$49,2,0)</f>
        <v>Hans Martin, Morten og Torstein</v>
      </c>
      <c r="N8" s="8"/>
      <c r="O8" s="8"/>
      <c r="P8" s="35"/>
      <c r="Q8" s="35"/>
      <c r="R8" s="35"/>
      <c r="S8" s="35"/>
      <c r="T8" s="8"/>
      <c r="U8" s="8"/>
      <c r="V8" s="8"/>
      <c r="W8" s="8"/>
    </row>
    <row r="9" spans="1:23" x14ac:dyDescent="0.25">
      <c r="A9" s="8"/>
      <c r="B9" s="29">
        <v>4</v>
      </c>
      <c r="C9" s="58" t="str">
        <f>VLOOKUP(B9,Registrering!$S$3:$Y$49,7,0)</f>
        <v>Tor Barm</v>
      </c>
      <c r="D9" s="18"/>
      <c r="E9" s="8"/>
      <c r="F9" s="8"/>
      <c r="G9" s="29">
        <v>4</v>
      </c>
      <c r="H9" s="58" t="str">
        <f>VLOOKUP(G9,Registrering!$U$3:$Y$49,5,0)</f>
        <v>Jan Ekenes</v>
      </c>
      <c r="I9" s="18"/>
      <c r="J9" s="8"/>
      <c r="K9" s="8"/>
      <c r="L9" s="29">
        <v>4</v>
      </c>
      <c r="M9" s="31" t="str">
        <f>VLOOKUP(L9,Registrering!$AA$4:$AB$49,2,0)</f>
        <v>Jan, Steinar og Tormod B</v>
      </c>
      <c r="N9" s="8"/>
      <c r="O9" s="8"/>
      <c r="P9" s="35"/>
      <c r="Q9" s="35"/>
      <c r="R9" s="35"/>
      <c r="S9" s="35"/>
      <c r="T9" s="8"/>
      <c r="U9" s="8"/>
      <c r="V9" s="8"/>
      <c r="W9" s="8"/>
    </row>
    <row r="10" spans="1:23" x14ac:dyDescent="0.25">
      <c r="A10" s="8"/>
      <c r="B10" s="29">
        <v>5</v>
      </c>
      <c r="C10" s="58" t="str">
        <f>VLOOKUP(B10,Registrering!$S$3:$Y$49,7,0)</f>
        <v>Hans Hofgaard</v>
      </c>
      <c r="D10" s="18"/>
      <c r="E10" s="8"/>
      <c r="F10" s="8"/>
      <c r="G10" s="29">
        <v>5</v>
      </c>
      <c r="H10" s="58" t="str">
        <f>VLOOKUP(G10,Registrering!$U$3:$Y$49,5,0)</f>
        <v>Hans Hofgaard</v>
      </c>
      <c r="I10" s="18"/>
      <c r="J10" s="8"/>
      <c r="K10" s="8"/>
      <c r="L10" s="29">
        <v>5</v>
      </c>
      <c r="M10" s="31" t="str">
        <f>VLOOKUP(L10,Registrering!$AA$4:$AB$49,2,0)</f>
        <v>Asbjørn, Vidar og Leif</v>
      </c>
      <c r="N10" s="8"/>
      <c r="O10" s="8"/>
      <c r="P10" s="35"/>
      <c r="Q10" s="35"/>
      <c r="R10" s="35"/>
      <c r="S10" s="35"/>
      <c r="T10" s="8"/>
      <c r="U10" s="8"/>
      <c r="V10" s="8"/>
      <c r="W10" s="8"/>
    </row>
    <row r="11" spans="1:23" x14ac:dyDescent="0.25">
      <c r="A11" s="8"/>
      <c r="B11" s="29">
        <v>6</v>
      </c>
      <c r="C11" s="58" t="str">
        <f>VLOOKUP(B11,Registrering!$S$3:$Y$49,7,0)</f>
        <v>Asbjørn Johansen</v>
      </c>
      <c r="D11" s="18"/>
      <c r="E11" s="8"/>
      <c r="F11" s="8"/>
      <c r="G11" s="29">
        <v>6</v>
      </c>
      <c r="H11" s="58" t="str">
        <f>VLOOKUP(G11,Registrering!$U$3:$Y$49,5,0)</f>
        <v>Tor Haugen</v>
      </c>
      <c r="I11" s="18"/>
      <c r="J11" s="8"/>
      <c r="K11" s="8"/>
      <c r="L11" s="29">
        <v>6</v>
      </c>
      <c r="M11" s="31" t="str">
        <f>VLOOKUP(L11,Registrering!$AA$4:$AB$49,2,0)</f>
        <v>Ingar, Kjell og Harald.</v>
      </c>
      <c r="N11" s="8"/>
      <c r="O11" s="8"/>
      <c r="P11" s="35"/>
      <c r="Q11" s="35"/>
      <c r="R11" s="35"/>
      <c r="S11" s="35"/>
      <c r="T11" s="8"/>
      <c r="U11" s="8"/>
      <c r="V11" s="8"/>
      <c r="W11" s="8"/>
    </row>
    <row r="12" spans="1:23" x14ac:dyDescent="0.25">
      <c r="A12" s="8"/>
      <c r="B12" s="29">
        <v>7</v>
      </c>
      <c r="C12" s="58" t="str">
        <f>VLOOKUP(B12,Registrering!$S$3:$Y$49,7,0)</f>
        <v>Steinar Urdahl</v>
      </c>
      <c r="D12" s="18"/>
      <c r="E12" s="8"/>
      <c r="F12" s="8"/>
      <c r="G12" s="29">
        <v>7</v>
      </c>
      <c r="H12" s="58" t="str">
        <f>VLOOKUP(G12,Registrering!$U$3:$Y$49,5,0)</f>
        <v>Asbjørn Johansen</v>
      </c>
      <c r="I12" s="18"/>
      <c r="J12" s="8"/>
      <c r="K12" s="8"/>
      <c r="L12" s="29">
        <v>7</v>
      </c>
      <c r="M12" s="31" t="str">
        <f>VLOOKUP(L12,Registrering!$AA$4:$AB$49,2,0)</f>
        <v>Jan Eric, Knut og Tormod L</v>
      </c>
      <c r="N12" s="8"/>
      <c r="O12" s="8"/>
      <c r="P12" s="35"/>
      <c r="Q12" s="35"/>
      <c r="R12" s="35"/>
      <c r="S12" s="35"/>
      <c r="T12" s="8"/>
      <c r="U12" s="8"/>
      <c r="V12" s="8"/>
      <c r="W12" s="8"/>
    </row>
    <row r="13" spans="1:23" x14ac:dyDescent="0.25">
      <c r="A13" s="8"/>
      <c r="B13" s="29">
        <v>8</v>
      </c>
      <c r="C13" s="58" t="str">
        <f>VLOOKUP(B13,Registrering!$S$3:$Y$49,7,0)</f>
        <v>Tor Haugen</v>
      </c>
      <c r="D13" s="18"/>
      <c r="E13" s="8"/>
      <c r="F13" s="8"/>
      <c r="G13" s="29">
        <v>8</v>
      </c>
      <c r="H13" s="58" t="str">
        <f>VLOOKUP(G13,Registrering!$U$3:$Y$49,5,0)</f>
        <v>Steinar Urdahl</v>
      </c>
      <c r="I13" s="18"/>
      <c r="J13" s="8"/>
      <c r="K13" s="8"/>
      <c r="L13" s="29">
        <v>8</v>
      </c>
      <c r="M13" s="31" t="str">
        <f>VLOOKUP(L13,Registrering!$AA$4:$AB$49,2,0)</f>
        <v>Ole Henning, Steinar og Henrik</v>
      </c>
      <c r="N13" s="8"/>
      <c r="O13" s="8"/>
      <c r="P13" s="35"/>
      <c r="Q13" s="35"/>
      <c r="R13" s="35"/>
      <c r="S13" s="35"/>
      <c r="T13" s="8"/>
      <c r="U13" s="8"/>
      <c r="V13" s="8"/>
      <c r="W13" s="8"/>
    </row>
    <row r="14" spans="1:23" x14ac:dyDescent="0.25">
      <c r="A14" s="8"/>
      <c r="B14" s="29">
        <v>9</v>
      </c>
      <c r="C14" s="58" t="str">
        <f>VLOOKUP(B14,Registrering!$S$3:$Y$49,7,0)</f>
        <v>Roar Grønås</v>
      </c>
      <c r="D14" s="18"/>
      <c r="E14" s="8"/>
      <c r="F14" s="8"/>
      <c r="G14" s="29">
        <v>9</v>
      </c>
      <c r="H14" s="58" t="str">
        <f>VLOOKUP(G14,Registrering!$U$3:$Y$49,5,0)</f>
        <v>Jan Eric Herrstrøm</v>
      </c>
      <c r="I14" s="18"/>
      <c r="J14" s="8"/>
      <c r="K14" s="8"/>
      <c r="L14" s="29">
        <v>9</v>
      </c>
      <c r="M14" s="31" t="str">
        <f>VLOOKUP(L14,Registrering!$AA$4:$AB$49,2,0)</f>
        <v>Per Rune, Oscar og Egil</v>
      </c>
      <c r="N14" s="8"/>
      <c r="O14" s="8"/>
      <c r="P14" s="35"/>
      <c r="Q14" s="35"/>
      <c r="R14" s="35"/>
      <c r="S14" s="35"/>
      <c r="T14" s="8"/>
      <c r="U14" s="8"/>
      <c r="V14" s="8"/>
      <c r="W14" s="8"/>
    </row>
    <row r="15" spans="1:23" x14ac:dyDescent="0.25">
      <c r="A15" s="8"/>
      <c r="B15" s="30">
        <v>10</v>
      </c>
      <c r="C15" s="58" t="str">
        <f>VLOOKUP(B15,Registrering!$S$3:$Y$49,7,0)</f>
        <v>Jan Eric Herrstrøm</v>
      </c>
      <c r="D15" s="18"/>
      <c r="E15" s="8"/>
      <c r="F15" s="8"/>
      <c r="G15" s="29">
        <v>10</v>
      </c>
      <c r="H15" s="58" t="str">
        <f>VLOOKUP(G15,Registrering!$U$3:$Y$49,5,0)</f>
        <v>George Halsey</v>
      </c>
      <c r="I15" s="18"/>
      <c r="J15" s="8"/>
      <c r="K15" s="8"/>
      <c r="L15" s="29">
        <v>10</v>
      </c>
      <c r="M15" s="31" t="str">
        <f>VLOOKUP(L15,Registrering!$AA$4:$AB$49,2,0)</f>
        <v>Sune, Thomas, Lars Sverre</v>
      </c>
      <c r="N15" s="8"/>
      <c r="O15" s="8"/>
      <c r="P15" s="35"/>
      <c r="Q15" s="35"/>
      <c r="R15" s="35"/>
      <c r="S15" s="35"/>
      <c r="T15" s="8"/>
      <c r="U15" s="8"/>
      <c r="V15" s="8"/>
      <c r="W15" s="8"/>
    </row>
    <row r="16" spans="1:23" x14ac:dyDescent="0.25">
      <c r="A16" s="8"/>
      <c r="B16" s="23"/>
      <c r="C16" s="24"/>
      <c r="D16" s="25"/>
      <c r="E16" s="8"/>
      <c r="F16" s="8"/>
      <c r="G16" s="60"/>
      <c r="H16" s="61"/>
      <c r="I16" s="25"/>
      <c r="J16" s="8"/>
      <c r="K16" s="8"/>
      <c r="L16" s="60"/>
      <c r="M16" s="62"/>
      <c r="N16" s="8"/>
      <c r="O16" s="8"/>
      <c r="P16" s="35"/>
      <c r="Q16" s="35"/>
      <c r="R16" s="35"/>
      <c r="S16" s="35"/>
      <c r="T16" s="8"/>
      <c r="U16" s="8"/>
      <c r="V16" s="8"/>
      <c r="W16" s="8"/>
    </row>
    <row r="17" spans="1:2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35"/>
      <c r="Q17" s="35"/>
      <c r="R17" s="35"/>
      <c r="S17" s="35"/>
      <c r="T17" s="8"/>
      <c r="U17" s="8"/>
      <c r="V17" s="8"/>
      <c r="W17" s="8"/>
    </row>
    <row r="18" spans="1:2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Registrering</vt:lpstr>
      <vt:lpstr>Rangering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Roar Grønås</dc:creator>
  <cp:lastModifiedBy>Roar Grønås</cp:lastModifiedBy>
  <cp:lastPrinted>2014-04-26T19:47:02Z</cp:lastPrinted>
  <dcterms:created xsi:type="dcterms:W3CDTF">2014-01-05T20:01:40Z</dcterms:created>
  <dcterms:modified xsi:type="dcterms:W3CDTF">2018-12-10T04:02:32Z</dcterms:modified>
</cp:coreProperties>
</file>